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showInkAnnotation="0" codeName="ThisWorkbook"/>
  <mc:AlternateContent xmlns:mc="http://schemas.openxmlformats.org/markup-compatibility/2006">
    <mc:Choice Requires="x15">
      <x15ac:absPath xmlns:x15ac="http://schemas.microsoft.com/office/spreadsheetml/2010/11/ac" url="C:\Users\sakur\Downloads\"/>
    </mc:Choice>
  </mc:AlternateContent>
  <xr:revisionPtr revIDLastSave="0" documentId="13_ncr:1_{A6D172C5-A017-41E8-867A-97A68537B2A1}" xr6:coauthVersionLast="47" xr6:coauthVersionMax="47" xr10:uidLastSave="{00000000-0000-0000-0000-000000000000}"/>
  <bookViews>
    <workbookView xWindow="-108" yWindow="-108" windowWidth="22140" windowHeight="13176" xr2:uid="{00000000-000D-0000-FFFF-FFFF00000000}"/>
  </bookViews>
  <sheets>
    <sheet name="企業情報入力" sheetId="1" r:id="rId1"/>
    <sheet name="予測地点設定" sheetId="6" r:id="rId2"/>
    <sheet name="KIYOMASAMoniDAS約款" sheetId="9" r:id="rId3"/>
    <sheet name="ヘルプ" sheetId="3" r:id="rId4"/>
    <sheet name="sheet1" sheetId="5" r:id="rId5"/>
    <sheet name="sheet2" sheetId="4" r:id="rId6"/>
    <sheet name="Sheet3" sheetId="11" r:id="rId7"/>
  </sheets>
  <definedNames>
    <definedName name="_xlnm.Print_Area" localSheetId="2">KIYOMASAMoniDAS約款!$A$1:$F$145</definedName>
    <definedName name="_xlnm.Print_Area" localSheetId="0">企業情報入力!$A$1:$AE$59</definedName>
    <definedName name="_xlnm.Print_Area" localSheetId="1">予測地点設定!$A$1:$AF$66</definedName>
    <definedName name="阿賀川河川" localSheetId="1">予測地点設定!$CV$65:$CV$79</definedName>
    <definedName name="阿賀野川河川" localSheetId="1">予測地点設定!$CY$65:$CY$74</definedName>
    <definedName name="愛知県">sheet2!$AL$1:$AL$69</definedName>
    <definedName name="愛媛県">sheet2!$BA$1:$BA$20</definedName>
    <definedName name="旭川開発建設部" localSheetId="1">予測地点設定!$BR$65:$BR$105</definedName>
    <definedName name="茨城県">sheet2!$W$1:$W$44</definedName>
    <definedName name="羽越河川国道" localSheetId="1">予測地点設定!$CW$65:$CW$75</definedName>
    <definedName name="延岡河川国道" localSheetId="1">予測地点設定!$FS$65:$FS$72</definedName>
    <definedName name="遠賀川河川" localSheetId="1">予測地点設定!$FH$65:$FH$83</definedName>
    <definedName name="横川ダム" localSheetId="1">予測地点設定!$CX$65:$CX$68</definedName>
    <definedName name="岡山河川" localSheetId="1">予測地点設定!$ER$65:$ER$95</definedName>
    <definedName name="岡山県">sheet2!$AV$1:$AV$30</definedName>
    <definedName name="沖縄県">sheet2!$BJ$1:$BJ$41</definedName>
    <definedName name="沖縄地方">予測地点設定!$FX$64:$FX$65</definedName>
    <definedName name="下館河川" localSheetId="1">予測地点設定!$AW$65:$AW$87</definedName>
    <definedName name="下館河川">予測地点設定!$AX$65:$AX$68</definedName>
    <definedName name="霞ヶ浦河川">予測地点設定!$BK$65:$BK$95</definedName>
    <definedName name="釜房ダム" localSheetId="1">予測地点設定!$CQ$65:$CQ$70</definedName>
    <definedName name="関東管理事務所">予測地点設定!$AV$65:$AV$80</definedName>
    <definedName name="関東地方">予測地点設定!$AV$64:$AV$79</definedName>
    <definedName name="岩手河川国道" localSheetId="1">予測地点設定!$CD$65:$CD$103</definedName>
    <definedName name="岩手県">sheet2!$R$1:$R$33</definedName>
    <definedName name="岐阜県">sheet2!$AJ$1:$AJ$42</definedName>
    <definedName name="紀の川統管" localSheetId="1">予測地点設定!$EF$65:$EF$70</definedName>
    <definedName name="紀南河川国道" localSheetId="1">予測地点設定!$EH$65:$EH$70</definedName>
    <definedName name="鬼怒ダム統管">予測地点設定!$BL$65:$BL$75</definedName>
    <definedName name="菊池川河川" localSheetId="1">予測地点設定!$FM$65:$FM$80</definedName>
    <definedName name="吉野ダム統管" localSheetId="1">予測地点設定!$FB$65:$FB$80</definedName>
    <definedName name="宮崎河川国道" localSheetId="1">予測地点設定!$FR$65:$FR$79</definedName>
    <definedName name="宮崎県">sheet2!$BH$1:$BH$26</definedName>
    <definedName name="宮城県">sheet2!$S$1:$S$39</definedName>
    <definedName name="京都府">sheet2!$AO$1:$AO$36</definedName>
    <definedName name="京浜河川">予測地点設定!$AY$65:$AY$132</definedName>
    <definedName name="玉川ダム" localSheetId="1">予測地点設定!$CL$65:$CL$67</definedName>
    <definedName name="近畿地方">予測地点設定!$DW$64:$DW$78</definedName>
    <definedName name="金沢河川国道" localSheetId="1">予測地点設定!$DK$65:$DK$75</definedName>
    <definedName name="金沢県">sheet2!$AF$1:$AF$19</definedName>
    <definedName name="九州地方">予測地点設定!$FG$64:$FG$80</definedName>
    <definedName name="九頭竜統管" localSheetId="1">予測地点設定!$EJ$65:$EJ$72</definedName>
    <definedName name="釧路開発建設部" localSheetId="1">予測地点設定!$BV$65:$BV$74</definedName>
    <definedName name="熊本河川国道" localSheetId="1">予測地点設定!$FL$65:$FL$78</definedName>
    <definedName name="熊本県">sheet2!$BF$1:$BF$45</definedName>
    <definedName name="群馬県">sheet2!$Y$1:$Y$35</definedName>
    <definedName name="月山ダム" localSheetId="1">予測地点設定!$CH$65:$CH$68</definedName>
    <definedName name="広島県">sheet2!$AW$1:$AW$30</definedName>
    <definedName name="江戸川河川">予測地点設定!$BE$65:$BE$108</definedName>
    <definedName name="甲府河川国道">予測地点設定!$BG$65:$BG$87</definedName>
    <definedName name="荒川下流">予測地点設定!$BJ$65:$BJ$72</definedName>
    <definedName name="荒川上流">予測地点設定!$BI$65:$BI$85</definedName>
    <definedName name="香川河川国道" localSheetId="1">予測地点設定!$EY$65:$EY$68</definedName>
    <definedName name="香川県">sheet2!$AZ$1:$AZ$17</definedName>
    <definedName name="高瀬川河川">予測地点設定!$CS$65:$CS$76</definedName>
    <definedName name="高知河川国道" localSheetId="1">予測地点設定!$FC$65:$FC$77</definedName>
    <definedName name="高知県">sheet2!$BB$1:$BB$34</definedName>
    <definedName name="高田河川国道" localSheetId="1">予測地点設定!$DD$65:$DD$79</definedName>
    <definedName name="黒部河川" localSheetId="1">予測地点設定!$DH$65:$DH$71</definedName>
    <definedName name="佐賀県">sheet2!$BD$1:$BD$20</definedName>
    <definedName name="佐伯河川国道" localSheetId="1">予測地点設定!$FQ$65:$FQ$71</definedName>
    <definedName name="最上ダム統管" localSheetId="1">予測地点設定!$CG$65:$CG$73</definedName>
    <definedName name="埼玉県">sheet2!$Z$1:$Z$72</definedName>
    <definedName name="札幌開発建設部" localSheetId="1">予測地点設定!$BS$65:$BS$147</definedName>
    <definedName name="三国川ダム" localSheetId="1">予測地点設定!$DC$65:$DC$69</definedName>
    <definedName name="三次河川国道" localSheetId="1">予測地点設定!$ET$65:$ET$80</definedName>
    <definedName name="三重河川国道" localSheetId="1">予測地点設定!$DP$65:$DP$93</definedName>
    <definedName name="三重県">sheet2!$AM$1:$AM$29</definedName>
    <definedName name="三春ダム" localSheetId="1">予測地点設定!$BY$65:$BY$69</definedName>
    <definedName name="山形河川国道" localSheetId="1">予測地点設定!$CC$65:$CC$81</definedName>
    <definedName name="山形県">sheet2!$U$1:$U$35</definedName>
    <definedName name="山口河川国道" localSheetId="1">予測地点設定!$EV$65:$EV$73</definedName>
    <definedName name="山口県">sheet2!$AX$1:$AX$19</definedName>
    <definedName name="山国川河川" localSheetId="1">予測地点設定!$FP$65:$FP$73</definedName>
    <definedName name="山梨県">sheet2!$AH$1:$AH$27</definedName>
    <definedName name="四国地整本局" localSheetId="1">予測地点設定!$EX$65:$EX$83</definedName>
    <definedName name="四国地方">予測地点設定!$EW$64:$EW$72</definedName>
    <definedName name="滋賀県">sheet2!$AN$1:$AN$19</definedName>
    <definedName name="鹿児島県">sheet2!$BI$1:$BI$43</definedName>
    <definedName name="七ヶ宿ダム" localSheetId="1">予測地点設定!$BX$65:$BX$70</definedName>
    <definedName name="七ヶ宿ダム">予測地点設定!$BX$65:$BX$70</definedName>
    <definedName name="室蘭開発建設部" localSheetId="1">予測地点設定!$BO$65:$BO$72</definedName>
    <definedName name="酒田河川国道" localSheetId="1">予測地点設定!$CP$65:$CP$79</definedName>
    <definedName name="秋田河川国道" localSheetId="1">予測地点設定!$CN$65:$CN$79</definedName>
    <definedName name="秋田県">sheet2!$T$1:$T$25</definedName>
    <definedName name="出雲河川" localSheetId="1">予測地点設定!$EP$65:$EP$93</definedName>
    <definedName name="小樽開発建設部" localSheetId="1">予測地点設定!$BP$65:$BP$67</definedName>
    <definedName name="庄内川河川" localSheetId="1">予測地点設定!$DN$65:$DN$80</definedName>
    <definedName name="松山河川国道" localSheetId="1">予測地点設定!$FE$65:$FE$73</definedName>
    <definedName name="松本砂防" localSheetId="1">予測地点設定!$DF$65:$DF$69</definedName>
    <definedName name="沼津河川国道" localSheetId="1">予測地点設定!$DT$65:$DT$75</definedName>
    <definedName name="常陸河川国道">予測地点設定!$BD$65:$BD$89</definedName>
    <definedName name="信濃川下流" localSheetId="1">予測地点設定!$CZ$65:$CZ$75</definedName>
    <definedName name="信濃川河川" localSheetId="1">予測地点設定!$DA$65:$DA$79</definedName>
    <definedName name="新潟県">sheet2!$AD$1:$AD$37</definedName>
    <definedName name="新庄河川" localSheetId="1">予測地点設定!$CF$65:$CF$85</definedName>
    <definedName name="森吉山ダム" localSheetId="1">予測地点設定!$CI$65</definedName>
    <definedName name="神通川砂防" localSheetId="1">予測地点設定!$DJ$65</definedName>
    <definedName name="神奈川県">sheet2!$AC$1:$AC$58</definedName>
    <definedName name="摺上川ダム" localSheetId="1">予測地点設定!$CE$65:$CE$71</definedName>
    <definedName name="青森河川" localSheetId="1">予測地点設定!$CR$65:$CR$82</definedName>
    <definedName name="青森県">sheet2!$Q$1:$Q$40</definedName>
    <definedName name="静岡河川" localSheetId="1">予測地点設定!$DU$65:$DU$74</definedName>
    <definedName name="静岡県">sheet2!$AK$1:$AK$43</definedName>
    <definedName name="石川県">sheet2!$AF$1:$AF$19</definedName>
    <definedName name="仙台河川国道" localSheetId="1">予測地点設定!$BZ$65:$BZ$83</definedName>
    <definedName name="千曲川河川" localSheetId="1">予測地点設定!$DE$65:$DE$77</definedName>
    <definedName name="千葉県">sheet2!$AA$1:$AA$59</definedName>
    <definedName name="川内川河川" localSheetId="1">予測地点設定!$FT$65:$FT$75</definedName>
    <definedName name="浅瀬石川ダム" localSheetId="1">予測地点設定!$CJ$65:$CJ$68</definedName>
    <definedName name="選択">予測地点設定!$AU$65</definedName>
    <definedName name="倉吉河川国道" localSheetId="1">予測地点設定!$EO$65:$EO$73</definedName>
    <definedName name="相模水系ダム">予測地点設定!$BH$65:$BH$67</definedName>
    <definedName name="太田川河川" localSheetId="1">予測地点設定!$EU$65:$EU$94</definedName>
    <definedName name="帯広開発建設部" localSheetId="1">予測地点設定!$BQ$65:$BQ$104</definedName>
    <definedName name="大阪府">sheet2!$AP$1:$AP$72</definedName>
    <definedName name="大洲河川国道" localSheetId="1">予測地点設定!$FF$65:$FF$98</definedName>
    <definedName name="大分河川国道" localSheetId="1">予測地点設定!$FO$65:$FO$79</definedName>
    <definedName name="大分県">sheet2!$BG$1:$BG$18</definedName>
    <definedName name="大和川河川" localSheetId="1">予測地点設定!$ED$65:$ED$75</definedName>
    <definedName name="地域">予測地点設定!$AU$65:$AU$66</definedName>
    <definedName name="筑後・佐賀">予測地点設定!$FK$65:$FK$77</definedName>
    <definedName name="筑後ダム統管" localSheetId="1">予測地点設定!$FI$65:$FI$73</definedName>
    <definedName name="筑後佐賀" localSheetId="1">予測地点設定!$FK$65:$FK$77</definedName>
    <definedName name="筑後川河川" localSheetId="1">予測地点設定!$FJ$65:$FJ$92</definedName>
    <definedName name="中国地方">予測地点設定!$EL$64:$EL$74</definedName>
    <definedName name="中村河川国道" localSheetId="1">予測地点設定!$FD$65:$FD$75</definedName>
    <definedName name="中部地方">予測地点設定!$DL$64:$DL$74</definedName>
    <definedName name="猪名川河川" localSheetId="1">予測地点設定!$EE$65:$EE$77</definedName>
    <definedName name="長崎県">sheet2!$BE$1:$BE$21</definedName>
    <definedName name="長野県">sheet2!$AI$1:$AI$77</definedName>
    <definedName name="鳥取河川国道" localSheetId="1">予測地点設定!$EN$65:$EN$77</definedName>
    <definedName name="鳥取県">sheet2!$AT$1:$AT$19</definedName>
    <definedName name="天竜川上流" localSheetId="1">予測地点設定!$DV$65:$DV$77</definedName>
    <definedName name="渡良瀬川河川">予測地点設定!$BF$65:$BF$82</definedName>
    <definedName name="島根県">sheet2!$AU$1:$AU$19</definedName>
    <definedName name="東京都">sheet2!$AB$1:$AB$62</definedName>
    <definedName name="東北地方">予測地点設定!$BW$64:$BW$86</definedName>
    <definedName name="湯沢河川国道" localSheetId="1">予測地点設定!$CK$65:$CK$80</definedName>
    <definedName name="湯沢砂防" localSheetId="1">予測地点設定!$DB$65:$DB$68</definedName>
    <definedName name="徳島河川国道" localSheetId="1">予測地点設定!$EZ$65:$EZ$83</definedName>
    <definedName name="徳島県">sheet2!$AY$1:$AY$24</definedName>
    <definedName name="栃木県">sheet2!$X$1:$X$25</definedName>
    <definedName name="奈良県">sheet2!$AR$1:$AR$39</definedName>
    <definedName name="那賀川河川" localSheetId="1">予測地点設定!$FA$65:$FA$74</definedName>
    <definedName name="二瀬ダム" localSheetId="1">予測地点設定!$AX$65:$AX$68</definedName>
    <definedName name="二瀬ダム">予測地点設定!$AW$65:$AW$87</definedName>
    <definedName name="日野川河川" localSheetId="1">予測地点設定!$EM$65:$EM$73</definedName>
    <definedName name="能代河川国道" localSheetId="1">予測地点設定!$CO$65:$CO$77</definedName>
    <definedName name="函館開発建設部" localSheetId="1">予測地点設定!$BN$65:$BN$73</definedName>
    <definedName name="八代河川国道" localSheetId="1">予測地点設定!$FN$65:$FN$76</definedName>
    <definedName name="琵琶湖河川" localSheetId="1">予測地点設定!$DX$65:$DX$86</definedName>
    <definedName name="姫路河川国道" localSheetId="1">予測地点設定!$DZ$65:$DZ$83</definedName>
    <definedName name="浜松河川国道" localSheetId="1">予測地点設定!$DS$65:$DS$79</definedName>
    <definedName name="浜田河川国道" localSheetId="1">予測地点設定!$EQ$65:$EQ$78</definedName>
    <definedName name="富山河川国道" localSheetId="1">予測地点設定!$DG$65:$DG$81</definedName>
    <definedName name="富山県">sheet2!$AE$1:$AE$15</definedName>
    <definedName name="富士川砂防">予測地点設定!$BC$65:$BC$66</definedName>
    <definedName name="福井河川国道" localSheetId="1">予測地点設定!$EI$65:$EI$78</definedName>
    <definedName name="福井県">sheet2!$AG$1:$AG$17</definedName>
    <definedName name="福岡県">sheet2!$BC$1:$BC$72</definedName>
    <definedName name="福山河川国道" localSheetId="1">予測地点設定!$ES$65:$ES$83</definedName>
    <definedName name="福知山河川国" localSheetId="1">予測地点設定!$DY$65:$DY$73</definedName>
    <definedName name="福島河川国道" localSheetId="1">予測地点設定!$CM$65:$CM$87</definedName>
    <definedName name="福島県">sheet2!$V$1:$V$59</definedName>
    <definedName name="兵庫県">sheet2!$AQ$1:$AQ$49</definedName>
    <definedName name="豊岡河川国道" localSheetId="1">予測地点設定!$EA$65:$EA$73</definedName>
    <definedName name="豊橋河川" localSheetId="1">予測地点設定!$DM$65:$DM$84</definedName>
    <definedName name="北海道">sheet2!$P$1:$P$188</definedName>
    <definedName name="北海道地方">予測地点設定!$BM$64:$BM$73</definedName>
    <definedName name="北上ダム統管" localSheetId="1">予測地点設定!$CB$65:$CB$89</definedName>
    <definedName name="北上川下流" localSheetId="1">予測地点設定!$CA$65:$CA$106</definedName>
    <definedName name="北部ダム統管" localSheetId="1">予測地点設定!$FY$65:$FY$74</definedName>
    <definedName name="北陸地方">予測地点設定!$CU$64:$CU$80</definedName>
    <definedName name="鳴子ダム" localSheetId="1">予測地点設定!$CT$65:$CT$67</definedName>
    <definedName name="網走開発建設部" localSheetId="1">予測地点設定!$BU$65:$BU$83</definedName>
    <definedName name="木曽川下流" localSheetId="1">予測地点設定!$DR$65:$DR$81</definedName>
    <definedName name="木曽川上流" localSheetId="1">予測地点設定!$DQ$65:$DQ$108</definedName>
    <definedName name="木津川上流" localSheetId="1">予測地点設定!$EK$65:$EK$73</definedName>
    <definedName name="矢作ダム" localSheetId="1">予測地点設定!$DO$65:$DO$69</definedName>
    <definedName name="淀川ダム統管" localSheetId="1">予測地点設定!$EB$65:$EB$86</definedName>
    <definedName name="淀川河川" localSheetId="1">予測地点設定!$EC$65:$EC$85</definedName>
    <definedName name="利根ダム統管">予測地点設定!$BB$65:$BB$98</definedName>
    <definedName name="利根川下流">予測地点設定!$BA$65:$BA$84</definedName>
    <definedName name="利根川上流">予測地点設定!$AZ$65:$AZ$120</definedName>
    <definedName name="立山砂防" localSheetId="1">予測地点設定!$DI$65</definedName>
    <definedName name="留萌開発建設部" localSheetId="1">予測地点設定!$BT$65:$BT$79</definedName>
    <definedName name="和歌山河川国" localSheetId="1">予測地点設定!$EG$65:$EG$76</definedName>
    <definedName name="和歌山県">sheet2!$AS$1:$AS$30</definedName>
  </definedNames>
  <calcPr calcId="191029"/>
</workbook>
</file>

<file path=xl/calcChain.xml><?xml version="1.0" encoding="utf-8"?>
<calcChain xmlns="http://schemas.openxmlformats.org/spreadsheetml/2006/main">
  <c r="J32" i="1" l="1"/>
  <c r="AG32" i="1"/>
  <c r="A249" i="5"/>
  <c r="A247" i="5"/>
  <c r="A246" i="5"/>
  <c r="A245" i="5"/>
  <c r="A243" i="5"/>
  <c r="A242" i="5"/>
  <c r="A241" i="5"/>
  <c r="A236" i="5"/>
  <c r="A234" i="5"/>
  <c r="A233" i="5"/>
  <c r="A232" i="5"/>
  <c r="A230" i="5"/>
  <c r="A229" i="5"/>
  <c r="A228" i="5"/>
  <c r="A224" i="5"/>
  <c r="A222" i="5"/>
  <c r="A221" i="5"/>
  <c r="A220" i="5"/>
  <c r="A218" i="5"/>
  <c r="A217" i="5"/>
  <c r="A216" i="5"/>
  <c r="A212" i="5"/>
  <c r="A210" i="5"/>
  <c r="A209" i="5"/>
  <c r="A208" i="5"/>
  <c r="A206" i="5"/>
  <c r="A205" i="5"/>
  <c r="A204" i="5"/>
  <c r="A200" i="5"/>
  <c r="A198" i="5"/>
  <c r="A197" i="5"/>
  <c r="A196" i="5"/>
  <c r="A194" i="5"/>
  <c r="A193" i="5"/>
  <c r="A192" i="5"/>
  <c r="A186" i="5"/>
  <c r="A185" i="5"/>
  <c r="A184" i="5"/>
  <c r="A182" i="5"/>
  <c r="A181" i="5"/>
  <c r="A180" i="5"/>
  <c r="A113" i="5"/>
  <c r="A110" i="5"/>
  <c r="A107" i="5"/>
  <c r="A104" i="5"/>
  <c r="A101" i="5"/>
  <c r="A9" i="5"/>
  <c r="A92" i="5"/>
  <c r="A91" i="5"/>
  <c r="A90" i="5"/>
  <c r="A88" i="5"/>
  <c r="A87" i="5"/>
  <c r="A86" i="5"/>
  <c r="A84" i="5"/>
  <c r="A83" i="5"/>
  <c r="A82" i="5"/>
  <c r="A80" i="5"/>
  <c r="A79" i="5"/>
  <c r="A78" i="5"/>
  <c r="A76" i="5"/>
  <c r="A75" i="5"/>
  <c r="A74" i="5"/>
  <c r="A72" i="5"/>
  <c r="A71" i="5"/>
  <c r="A70" i="5"/>
  <c r="A68" i="5"/>
  <c r="A67" i="5"/>
  <c r="A66" i="5"/>
  <c r="A64" i="5"/>
  <c r="A63" i="5"/>
  <c r="A62" i="5"/>
  <c r="A60" i="5"/>
  <c r="A58" i="5"/>
  <c r="A56" i="5"/>
  <c r="A55" i="5"/>
  <c r="A54" i="5"/>
  <c r="A52" i="5"/>
  <c r="A51" i="5"/>
  <c r="A50" i="5"/>
  <c r="A48" i="5"/>
  <c r="A47" i="5"/>
  <c r="A46" i="5"/>
  <c r="A44" i="5"/>
  <c r="A43" i="5"/>
  <c r="A42" i="5"/>
  <c r="A40" i="5"/>
  <c r="A39" i="5"/>
  <c r="A38" i="5"/>
  <c r="A36" i="5"/>
  <c r="A35" i="5"/>
  <c r="A34" i="5"/>
  <c r="A32" i="5"/>
  <c r="A31" i="5"/>
  <c r="A30" i="5"/>
  <c r="A28" i="5"/>
  <c r="A26" i="5"/>
  <c r="A24" i="5"/>
  <c r="A22" i="5"/>
  <c r="A20" i="5"/>
  <c r="A18" i="5"/>
  <c r="A14" i="5"/>
  <c r="A16" i="5"/>
  <c r="A6" i="5"/>
  <c r="A98" i="5"/>
  <c r="AK20" i="1" l="1"/>
  <c r="AJ20" i="1"/>
  <c r="AJ21" i="1" l="1"/>
  <c r="D6" i="1" s="1"/>
  <c r="AS3" i="1"/>
  <c r="R61" i="1"/>
  <c r="P61" i="1"/>
  <c r="O61" i="1"/>
  <c r="N61" i="1"/>
  <c r="L61" i="1"/>
  <c r="K61" i="1"/>
  <c r="C61" i="1"/>
  <c r="AG31" i="1" l="1"/>
  <c r="D48" i="4" l="1"/>
  <c r="C48" i="4"/>
  <c r="B48" i="4"/>
  <c r="D47" i="4"/>
  <c r="C47" i="4"/>
  <c r="B47" i="4"/>
  <c r="B45" i="4"/>
  <c r="B21" i="4"/>
  <c r="A95" i="5" s="1"/>
  <c r="A27" i="5"/>
  <c r="A23" i="5"/>
  <c r="A19" i="5"/>
  <c r="A15" i="5"/>
  <c r="AG33" i="1" l="1"/>
  <c r="AS7" i="1" s="1"/>
  <c r="AS6" i="1" s="1"/>
  <c r="AX4" i="6" l="1"/>
  <c r="AX3" i="6"/>
  <c r="AX2" i="6"/>
  <c r="AV4" i="6"/>
  <c r="AV3" i="6"/>
  <c r="AV2" i="6"/>
  <c r="B61" i="1"/>
  <c r="AU7" i="6" l="1"/>
  <c r="AC61" i="1" s="1"/>
  <c r="AW7" i="6"/>
  <c r="AD61" i="1" s="1"/>
  <c r="AV2" i="1" l="1"/>
  <c r="AV3" i="1"/>
  <c r="AV4" i="1"/>
  <c r="AV5" i="1"/>
  <c r="AV6" i="1"/>
  <c r="AV1" i="1"/>
  <c r="J61" i="1"/>
  <c r="M61" i="1"/>
  <c r="A374" i="5"/>
  <c r="AF23" i="1"/>
  <c r="AF27" i="1" s="1"/>
  <c r="AH27" i="1" s="1"/>
  <c r="AH28" i="1" s="1"/>
  <c r="A123" i="5" s="1"/>
  <c r="A354" i="5"/>
  <c r="A321" i="5"/>
  <c r="A309" i="5"/>
  <c r="A351" i="5"/>
  <c r="A345" i="5"/>
  <c r="A339" i="5"/>
  <c r="A333" i="5"/>
  <c r="A327" i="5"/>
  <c r="A315" i="5"/>
  <c r="A303" i="5"/>
  <c r="A297" i="5"/>
  <c r="A346" i="5"/>
  <c r="A342" i="5"/>
  <c r="A340" i="5"/>
  <c r="A336" i="5"/>
  <c r="A334" i="5"/>
  <c r="A330" i="5"/>
  <c r="A328" i="5"/>
  <c r="A324" i="5"/>
  <c r="A322" i="5"/>
  <c r="A318" i="5"/>
  <c r="A316" i="5"/>
  <c r="A352" i="5"/>
  <c r="A348" i="5"/>
  <c r="A312" i="5"/>
  <c r="A310" i="5"/>
  <c r="A304" i="5"/>
  <c r="A306" i="5"/>
  <c r="A300" i="5"/>
  <c r="A298" i="5"/>
  <c r="A61" i="1"/>
  <c r="I61" i="1"/>
  <c r="S61" i="1"/>
  <c r="T61" i="1"/>
  <c r="W61" i="1"/>
  <c r="X61" i="1"/>
  <c r="Y61" i="1"/>
  <c r="Z61" i="1"/>
  <c r="AA61" i="1"/>
  <c r="AB61" i="1"/>
  <c r="AG5" i="1"/>
  <c r="AG4" i="1"/>
  <c r="AT1" i="1"/>
  <c r="B26" i="4"/>
  <c r="AF20" i="1"/>
  <c r="B33" i="1"/>
  <c r="A361" i="5"/>
  <c r="A358" i="5"/>
  <c r="A118" i="5"/>
  <c r="A116" i="5"/>
  <c r="A293" i="5"/>
  <c r="A292" i="5"/>
  <c r="A291" i="5"/>
  <c r="A288" i="5"/>
  <c r="A287" i="5"/>
  <c r="A284" i="5"/>
  <c r="A283" i="5"/>
  <c r="A280" i="5"/>
  <c r="A277" i="5"/>
  <c r="A274" i="5"/>
  <c r="A271" i="5"/>
  <c r="A268" i="5"/>
  <c r="A267" i="5"/>
  <c r="A266" i="5"/>
  <c r="A265" i="5"/>
  <c r="A264" i="5"/>
  <c r="A102" i="5"/>
  <c r="AH26" i="6"/>
  <c r="A379" i="5"/>
  <c r="A380" i="5"/>
  <c r="A377" i="5"/>
  <c r="A126" i="5"/>
  <c r="A381" i="5"/>
  <c r="I1" i="4"/>
  <c r="A2" i="4"/>
  <c r="B2" i="4"/>
  <c r="C2" i="4"/>
  <c r="D2" i="4"/>
  <c r="I2" i="4"/>
  <c r="B3" i="4"/>
  <c r="B5" i="4"/>
  <c r="C5" i="4"/>
  <c r="D5" i="4"/>
  <c r="E5" i="4"/>
  <c r="F5" i="4"/>
  <c r="G5" i="4"/>
  <c r="B6" i="4"/>
  <c r="B7" i="4"/>
  <c r="B8" i="4"/>
  <c r="B9" i="4"/>
  <c r="B10" i="4"/>
  <c r="B11" i="4"/>
  <c r="B12" i="4"/>
  <c r="B22" i="4"/>
  <c r="C22" i="4"/>
  <c r="D22" i="4"/>
  <c r="B23" i="4"/>
  <c r="C23" i="4"/>
  <c r="D23" i="4"/>
  <c r="B24" i="4"/>
  <c r="C24" i="4"/>
  <c r="D24" i="4"/>
  <c r="B29" i="4"/>
  <c r="B30" i="4"/>
  <c r="B31" i="4"/>
  <c r="C31" i="4"/>
  <c r="D31" i="4"/>
  <c r="B32" i="4"/>
  <c r="C32" i="4"/>
  <c r="D32" i="4"/>
  <c r="B33" i="4"/>
  <c r="B34" i="4"/>
  <c r="B35" i="4"/>
  <c r="C35" i="4"/>
  <c r="D35" i="4"/>
  <c r="B36" i="4"/>
  <c r="C36" i="4"/>
  <c r="D36" i="4"/>
  <c r="B37" i="4"/>
  <c r="B38" i="4"/>
  <c r="B39" i="4"/>
  <c r="C39" i="4"/>
  <c r="D39" i="4"/>
  <c r="B40" i="4"/>
  <c r="C40" i="4"/>
  <c r="D40" i="4"/>
  <c r="B41" i="4"/>
  <c r="B42" i="4"/>
  <c r="B43" i="4"/>
  <c r="C43" i="4"/>
  <c r="D43" i="4"/>
  <c r="B44" i="4"/>
  <c r="C44" i="4"/>
  <c r="D44" i="4"/>
  <c r="B49" i="4"/>
  <c r="C49" i="4"/>
  <c r="B50" i="4"/>
  <c r="C50" i="4"/>
  <c r="B51" i="4"/>
  <c r="C51" i="4"/>
  <c r="B52" i="4"/>
  <c r="C52" i="4"/>
  <c r="B53" i="4"/>
  <c r="C53" i="4"/>
  <c r="B54" i="4"/>
  <c r="C54" i="4"/>
  <c r="B55" i="4"/>
  <c r="C55" i="4"/>
  <c r="B56" i="4"/>
  <c r="C56" i="4"/>
  <c r="B57" i="4"/>
  <c r="C57" i="4"/>
  <c r="B58" i="4"/>
  <c r="C58" i="4"/>
  <c r="B59" i="4"/>
  <c r="C59" i="4"/>
  <c r="B60" i="4"/>
  <c r="C60" i="4"/>
  <c r="B61" i="4"/>
  <c r="C61" i="4"/>
  <c r="B62" i="4"/>
  <c r="C62" i="4"/>
  <c r="B63" i="4"/>
  <c r="C63" i="4"/>
  <c r="B64" i="4"/>
  <c r="C64" i="4"/>
  <c r="B65" i="4"/>
  <c r="C65" i="4"/>
  <c r="B66" i="4"/>
  <c r="C66" i="4"/>
  <c r="B67" i="4"/>
  <c r="C67" i="4"/>
  <c r="B68" i="4"/>
  <c r="C68" i="4"/>
  <c r="B25" i="4"/>
  <c r="C27" i="4"/>
  <c r="D27" i="4"/>
  <c r="B28" i="4"/>
  <c r="C28" i="4"/>
  <c r="D28" i="4"/>
  <c r="AG14" i="6"/>
  <c r="AG47" i="6"/>
  <c r="AG18" i="6"/>
  <c r="AG49" i="6" s="1"/>
  <c r="AG22" i="6"/>
  <c r="AG51" i="6" s="1"/>
  <c r="AM3" i="1"/>
  <c r="AM4" i="1"/>
  <c r="AM5" i="1"/>
  <c r="AG6" i="1"/>
  <c r="AH6" i="1"/>
  <c r="AG7" i="1"/>
  <c r="AN7" i="1"/>
  <c r="AN8" i="1" s="1"/>
  <c r="A1" i="1" s="1"/>
  <c r="AG8" i="1"/>
  <c r="AG9" i="1"/>
  <c r="AH9" i="1"/>
  <c r="AG10" i="1"/>
  <c r="AH10" i="1"/>
  <c r="AG11" i="1"/>
  <c r="AH11" i="1"/>
  <c r="AH16" i="1"/>
  <c r="F61" i="1" s="1"/>
  <c r="A382" i="5"/>
  <c r="A370" i="5"/>
  <c r="A378" i="5"/>
  <c r="A376" i="5"/>
  <c r="A375" i="5"/>
  <c r="A373" i="5"/>
  <c r="AG17" i="1" l="1"/>
  <c r="D61" i="1" s="1"/>
  <c r="AG14" i="1"/>
  <c r="AH14" i="1" s="1"/>
  <c r="AI14" i="1" s="1"/>
  <c r="AJ14" i="1" s="1"/>
  <c r="B11" i="1" s="1"/>
  <c r="AI16" i="1"/>
  <c r="AI15" i="1" s="1"/>
  <c r="AJ13" i="1" s="1"/>
  <c r="AH15" i="1"/>
  <c r="E61" i="1" s="1"/>
  <c r="AG15" i="1"/>
  <c r="I3" i="4"/>
  <c r="A188" i="5"/>
  <c r="A261" i="5" s="1"/>
  <c r="AN2" i="1"/>
  <c r="AO2" i="1" s="1"/>
  <c r="AG16" i="1"/>
  <c r="AN16" i="1"/>
  <c r="A367" i="5"/>
  <c r="I4" i="4"/>
  <c r="A258" i="5"/>
  <c r="A137" i="5"/>
  <c r="A134" i="5"/>
  <c r="A255" i="5"/>
  <c r="A253" i="5"/>
  <c r="A132" i="5"/>
  <c r="A259" i="5"/>
  <c r="A138" i="5"/>
  <c r="A257" i="5"/>
  <c r="A136" i="5"/>
  <c r="A133" i="5"/>
  <c r="A254" i="5"/>
  <c r="C25" i="4"/>
  <c r="AG45" i="6"/>
  <c r="J34" i="1" l="1"/>
  <c r="AS1" i="1"/>
  <c r="A150" i="5"/>
  <c r="A128" i="5"/>
  <c r="A147" i="5"/>
  <c r="A127" i="5"/>
  <c r="AJ15" i="1"/>
  <c r="AN1" i="1"/>
  <c r="AO1" i="1" s="1"/>
  <c r="AN15" i="1"/>
  <c r="AN17" i="1" s="1"/>
  <c r="A364" i="5"/>
  <c r="AS2" i="1" l="1"/>
  <c r="B14" i="1" s="1"/>
  <c r="AN9" i="1"/>
  <c r="B27" i="4"/>
  <c r="J36" i="1" l="1"/>
  <c r="J39" i="1" s="1"/>
  <c r="J41" i="1" s="1"/>
  <c r="J43" i="1" s="1"/>
  <c r="AF43" i="1" l="1"/>
</calcChain>
</file>

<file path=xl/sharedStrings.xml><?xml version="1.0" encoding="utf-8"?>
<sst xmlns="http://schemas.openxmlformats.org/spreadsheetml/2006/main" count="5351" uniqueCount="5057">
  <si>
    <t>北松浦郡佐々町</t>
  </si>
  <si>
    <t>菊池郡大津町</t>
  </si>
  <si>
    <t>東臼杵郡門川町</t>
  </si>
  <si>
    <t>鹿児島郡三島村</t>
  </si>
  <si>
    <t>国頭郡伊江村</t>
  </si>
  <si>
    <t>北津軽郡鶴田町</t>
  </si>
  <si>
    <t>胆沢郡金ヶ崎町</t>
  </si>
  <si>
    <t>柴田郡村田町</t>
  </si>
  <si>
    <t>南秋田郡井川町</t>
  </si>
  <si>
    <t>最上郡金山町</t>
  </si>
  <si>
    <t>南会津郡檜枝岐村</t>
  </si>
  <si>
    <t>下都賀郡壬生町</t>
  </si>
  <si>
    <t>吾妻郡長野原町</t>
  </si>
  <si>
    <t>南都留郡西桂町</t>
  </si>
  <si>
    <t>南佐久郡川上村</t>
  </si>
  <si>
    <t>多気郡明和町</t>
  </si>
  <si>
    <t>宇陀郡曽爾村</t>
  </si>
  <si>
    <t>日高郡みなべ町</t>
  </si>
  <si>
    <t>隠岐郡隠岐の島町</t>
  </si>
  <si>
    <t>浅口郡里庄町</t>
  </si>
  <si>
    <t>板野郡板野町</t>
  </si>
  <si>
    <t>土佐郡土佐町</t>
  </si>
  <si>
    <t>南松浦郡新上五島町</t>
  </si>
  <si>
    <t>菊池郡菊陽町</t>
  </si>
  <si>
    <t>東臼杵郡諸塚村</t>
  </si>
  <si>
    <t>鹿児島郡十島村</t>
  </si>
  <si>
    <t>中頭郡読谷村</t>
  </si>
  <si>
    <t>北津軽郡板柳町</t>
  </si>
  <si>
    <t>西磐井郡平泉町</t>
  </si>
  <si>
    <t>柴田郡柴田町</t>
  </si>
  <si>
    <t>南秋田郡大潟村</t>
  </si>
  <si>
    <t>最上郡最上町</t>
  </si>
  <si>
    <t>南会津郡只見町</t>
  </si>
  <si>
    <t>下都賀郡野木町</t>
  </si>
  <si>
    <t>吾妻郡嬬恋村</t>
  </si>
  <si>
    <t>南都留郡忍野村</t>
  </si>
  <si>
    <t>南佐久郡南牧村</t>
  </si>
  <si>
    <t>羽島郡岐南町</t>
  </si>
  <si>
    <t>多気郡大台町</t>
  </si>
  <si>
    <t>宇陀郡御杖村</t>
  </si>
  <si>
    <t>日高郡日高川町</t>
  </si>
  <si>
    <t>小田郡矢掛町</t>
  </si>
  <si>
    <t>安芸郡府中町</t>
  </si>
  <si>
    <t>板野郡上板町</t>
  </si>
  <si>
    <t>土佐郡大川村</t>
  </si>
  <si>
    <t>阿蘇郡南小国町</t>
  </si>
  <si>
    <t>東臼杵郡椎葉村</t>
  </si>
  <si>
    <t>薩摩郡さつま町</t>
  </si>
  <si>
    <t>中頭郡嘉手納町</t>
  </si>
  <si>
    <t>北津軽郡中泊町</t>
  </si>
  <si>
    <t>柴田郡川崎町</t>
  </si>
  <si>
    <t>仙北郡美郷町</t>
  </si>
  <si>
    <t>最上郡舟形町</t>
  </si>
  <si>
    <t>南会津郡南会津町</t>
  </si>
  <si>
    <t>吾妻郡草津町</t>
  </si>
  <si>
    <t>南都留郡山中湖村</t>
  </si>
  <si>
    <t>南佐久郡南相木村</t>
  </si>
  <si>
    <t>羽島郡笠松町</t>
  </si>
  <si>
    <t>度会郡玉城町</t>
  </si>
  <si>
    <t>高市郡高取町</t>
  </si>
  <si>
    <t>西牟婁郡白浜町</t>
  </si>
  <si>
    <t>真庭郡新庄村</t>
  </si>
  <si>
    <t>安芸郡海田町</t>
  </si>
  <si>
    <t>美馬郡つるぎ町</t>
  </si>
  <si>
    <t>吾川郡いの町</t>
  </si>
  <si>
    <t>阿蘇郡小国町</t>
  </si>
  <si>
    <t>東臼杵郡美郷町</t>
  </si>
  <si>
    <t>出水郡長島町</t>
  </si>
  <si>
    <t>中頭郡北谷町</t>
  </si>
  <si>
    <t>上北郡野辺地町</t>
  </si>
  <si>
    <t>気仙郡住田町</t>
  </si>
  <si>
    <t>伊具郡丸森町</t>
  </si>
  <si>
    <t>雄勝郡羽後町</t>
  </si>
  <si>
    <t>最上郡真室川町</t>
  </si>
  <si>
    <t>耶麻郡北塩原村</t>
  </si>
  <si>
    <t>塩谷郡塩谷町</t>
  </si>
  <si>
    <t>吾妻郡高山村</t>
  </si>
  <si>
    <t>南都留郡鳴沢村</t>
  </si>
  <si>
    <t>南佐久郡北相木村</t>
  </si>
  <si>
    <t>養老郡養老町</t>
  </si>
  <si>
    <t>度会郡度会町</t>
  </si>
  <si>
    <t>高市郡明日香村</t>
  </si>
  <si>
    <t>西牟婁郡上富田町</t>
  </si>
  <si>
    <t>苫田郡鏡野町</t>
  </si>
  <si>
    <t>安芸郡熊野町</t>
  </si>
  <si>
    <t>三好郡東みよし町</t>
  </si>
  <si>
    <t>吾川郡仁淀川町</t>
  </si>
  <si>
    <t>阿蘇郡産山村</t>
  </si>
  <si>
    <t>西臼杵郡高千穂町</t>
  </si>
  <si>
    <t>姶良郡湧水町</t>
  </si>
  <si>
    <t>中頭郡北中城村</t>
  </si>
  <si>
    <t>上北郡七戸町</t>
  </si>
  <si>
    <t>上閉伊郡大槌町</t>
  </si>
  <si>
    <t>亘理郡亘理町</t>
  </si>
  <si>
    <t>雄勝郡東成瀬村</t>
  </si>
  <si>
    <t>最上郡大蔵村</t>
  </si>
  <si>
    <t>耶麻郡西会津町</t>
  </si>
  <si>
    <t>塩谷郡高根沢町</t>
  </si>
  <si>
    <t>吾妻郡東吾妻町</t>
  </si>
  <si>
    <t>南都留郡富士河口湖町</t>
  </si>
  <si>
    <t>南佐久郡佐久穂町</t>
  </si>
  <si>
    <t>不破郡垂井町</t>
  </si>
  <si>
    <t>度会郡大紀町</t>
  </si>
  <si>
    <t>北葛城郡上牧町</t>
  </si>
  <si>
    <t>西牟婁郡すさみ町</t>
  </si>
  <si>
    <t>勝田郡勝央町</t>
  </si>
  <si>
    <t>安芸郡坂町</t>
  </si>
  <si>
    <t>高岡郡中土佐町</t>
  </si>
  <si>
    <t>阿蘇郡高森町</t>
  </si>
  <si>
    <t>西臼杵郡日之影町</t>
  </si>
  <si>
    <t>曽於郡大崎町</t>
  </si>
  <si>
    <t>中頭郡中城村</t>
  </si>
  <si>
    <t>上北郡六戸町</t>
  </si>
  <si>
    <t>下閉伊郡山田町</t>
  </si>
  <si>
    <t>亘理郡山元町</t>
  </si>
  <si>
    <t>最上郡鮭川村</t>
  </si>
  <si>
    <t>耶麻郡磐梯町</t>
  </si>
  <si>
    <t>那須郡那須町</t>
  </si>
  <si>
    <t>利根郡片品村</t>
  </si>
  <si>
    <t>北都留郡小菅村</t>
  </si>
  <si>
    <t>北佐久郡軽井沢町</t>
  </si>
  <si>
    <t>不破郡関ケ原町</t>
  </si>
  <si>
    <t>度会郡南伊勢町</t>
  </si>
  <si>
    <t>乙訓郡大山崎町</t>
  </si>
  <si>
    <t>北葛城郡王寺町</t>
  </si>
  <si>
    <t>東牟婁郡那智勝浦町</t>
  </si>
  <si>
    <t>勝田郡奈義町</t>
  </si>
  <si>
    <t>山県郡安芸太田町</t>
  </si>
  <si>
    <t>高岡郡佐川町</t>
  </si>
  <si>
    <t>阿蘇郡西原村</t>
  </si>
  <si>
    <t>西臼杵郡五ヶ瀬町</t>
  </si>
  <si>
    <t>肝属郡東串良町</t>
  </si>
  <si>
    <t>中頭郡西原町</t>
  </si>
  <si>
    <t>上北郡横浜町</t>
  </si>
  <si>
    <t>下閉伊郡岩泉町</t>
  </si>
  <si>
    <t>宮城郡松島町</t>
  </si>
  <si>
    <t>最上郡戸沢村</t>
  </si>
  <si>
    <t>耶麻郡猪苗代町</t>
  </si>
  <si>
    <t>那須郡那那珂川町</t>
  </si>
  <si>
    <t>利根郡川場村</t>
  </si>
  <si>
    <t>北都留郡丹波山村</t>
  </si>
  <si>
    <t>北佐久郡御代田町</t>
  </si>
  <si>
    <t>安八郡神戸町</t>
  </si>
  <si>
    <t>北牟婁郡紀北町</t>
  </si>
  <si>
    <t>久世郡久御山町</t>
  </si>
  <si>
    <t>北葛城郡広陵町</t>
  </si>
  <si>
    <t>東牟婁郡太地町</t>
  </si>
  <si>
    <t>英田郡西粟倉村</t>
  </si>
  <si>
    <t>山県郡北広島町</t>
  </si>
  <si>
    <t>高岡郡越知町</t>
  </si>
  <si>
    <t>阿蘇郡南阿蘇村</t>
  </si>
  <si>
    <t>肝属郡錦江町</t>
  </si>
  <si>
    <t>島尻郡与那原町</t>
  </si>
  <si>
    <t>上北郡東北町</t>
  </si>
  <si>
    <t>下閉伊郡田野畑村</t>
  </si>
  <si>
    <t>宮城郡七ヶ浜町</t>
  </si>
  <si>
    <t>東置賜郡高畠町</t>
  </si>
  <si>
    <t>河沼郡会津坂下町</t>
  </si>
  <si>
    <t>利根郡昭和村</t>
  </si>
  <si>
    <t>北蒲原郡聖籠町</t>
  </si>
  <si>
    <t>北佐久郡立科町</t>
  </si>
  <si>
    <t>安八郡輪之内町</t>
  </si>
  <si>
    <t>南牟婁郡御浜町</t>
  </si>
  <si>
    <t>綴喜郡井手町</t>
  </si>
  <si>
    <t>北葛城郡河合町</t>
  </si>
  <si>
    <t>東牟婁郡古座川町</t>
  </si>
  <si>
    <t>久米郡久米南町</t>
  </si>
  <si>
    <t>豊田郡大崎上島町</t>
  </si>
  <si>
    <t>高岡郡梼原町</t>
  </si>
  <si>
    <t>上益城郡御船町</t>
  </si>
  <si>
    <t>肝属郡南大隅町</t>
  </si>
  <si>
    <t>島尻郡南風原町</t>
  </si>
  <si>
    <t>上北郡六ヶ所村</t>
  </si>
  <si>
    <t>下閉伊郡普代村</t>
  </si>
  <si>
    <t>宮城郡利府町</t>
  </si>
  <si>
    <t>東置賜郡川西町</t>
  </si>
  <si>
    <t>河沼郡湯川村</t>
  </si>
  <si>
    <t>利根郡みなかみ町</t>
  </si>
  <si>
    <t>西蒲原郡弥彦村</t>
  </si>
  <si>
    <t>小県郡青木村</t>
  </si>
  <si>
    <t>安八郡安八町</t>
  </si>
  <si>
    <t>南牟婁郡紀宝町</t>
  </si>
  <si>
    <t>綴喜郡宇治田原町</t>
  </si>
  <si>
    <t>吉野郡吉野町</t>
  </si>
  <si>
    <t>東牟婁郡北山村</t>
  </si>
  <si>
    <t>久米郡美咲町</t>
  </si>
  <si>
    <t>世羅郡世羅町</t>
  </si>
  <si>
    <t>高岡郡日高村</t>
  </si>
  <si>
    <t>上益城郡嘉島町</t>
  </si>
  <si>
    <t>肝属郡肝付町</t>
  </si>
  <si>
    <t>島尻郡渡嘉敷村</t>
  </si>
  <si>
    <t>上北郡おいらせ町</t>
  </si>
  <si>
    <t>九戸郡軽米町</t>
  </si>
  <si>
    <t>黒川郡大和町</t>
  </si>
  <si>
    <t>西置賜郡小国町</t>
  </si>
  <si>
    <t>河沼郡柳津町</t>
  </si>
  <si>
    <t>佐波郡玉村町</t>
  </si>
  <si>
    <t>南蒲原郡田上町</t>
  </si>
  <si>
    <t>小県郡長和町</t>
  </si>
  <si>
    <t>揖斐郡揖斐川町</t>
  </si>
  <si>
    <t>相楽郡笠置町</t>
  </si>
  <si>
    <t>吉野郡大淀町</t>
  </si>
  <si>
    <t>東牟婁郡串本町</t>
  </si>
  <si>
    <t>神石郡神石高原町</t>
  </si>
  <si>
    <t>高岡郡津野町</t>
  </si>
  <si>
    <t>上益城郡益城町</t>
  </si>
  <si>
    <t>熊毛郡中種子町</t>
  </si>
  <si>
    <t>島尻郡座間味村</t>
  </si>
  <si>
    <t>下北郡大間町</t>
  </si>
  <si>
    <t>九戸郡野田村</t>
  </si>
  <si>
    <t>黒川郡大郷町</t>
  </si>
  <si>
    <t>西置賜郡白鷹町</t>
  </si>
  <si>
    <t>大沼郡三島町</t>
  </si>
  <si>
    <t>邑楽郡板倉町</t>
  </si>
  <si>
    <t>東蒲原郡阿賀町</t>
  </si>
  <si>
    <t>諏訪郡下諏訪町</t>
  </si>
  <si>
    <t>揖斐郡大野町</t>
  </si>
  <si>
    <t>相楽郡和束町</t>
  </si>
  <si>
    <t>吉野郡下市町</t>
  </si>
  <si>
    <t>高岡郡四万十町</t>
  </si>
  <si>
    <t>上益城郡甲佐町</t>
  </si>
  <si>
    <t>熊毛郡南種子町</t>
  </si>
  <si>
    <t>島尻郡粟国村</t>
  </si>
  <si>
    <t>下北郡東通村</t>
  </si>
  <si>
    <t>九戸郡九戸村</t>
  </si>
  <si>
    <t>黒川郡富谷町</t>
  </si>
  <si>
    <t>西置賜郡飯豊町</t>
  </si>
  <si>
    <t>大沼郡金山町</t>
  </si>
  <si>
    <t>邑楽郡明和町</t>
  </si>
  <si>
    <t>三島郡出雲崎町</t>
  </si>
  <si>
    <t>諏訪郡富士見町</t>
  </si>
  <si>
    <t>揖斐郡池田町</t>
  </si>
  <si>
    <t>賀茂郡東伊豆町</t>
  </si>
  <si>
    <t>相楽郡精華町</t>
  </si>
  <si>
    <t>吉野郡黒滝村</t>
  </si>
  <si>
    <t>幡多郡大月町</t>
  </si>
  <si>
    <t>上益城郡山都町</t>
  </si>
  <si>
    <t>熊毛郡屋久島町</t>
  </si>
  <si>
    <t>島尻郡渡名喜村</t>
  </si>
  <si>
    <t>下北郡風間浦村</t>
  </si>
  <si>
    <t>九戸郡洋野町</t>
  </si>
  <si>
    <t>黒川郡大衡村</t>
  </si>
  <si>
    <t>東田川郡三川町</t>
  </si>
  <si>
    <t>大沼郡昭和村</t>
  </si>
  <si>
    <t>東茨城郡茨城町</t>
  </si>
  <si>
    <t>邑楽郡千代田町</t>
  </si>
  <si>
    <t>南魚沼郡湯沢町</t>
  </si>
  <si>
    <t>諏訪郡原村</t>
  </si>
  <si>
    <t>本巣郡北方町</t>
  </si>
  <si>
    <t>賀茂郡河津町</t>
  </si>
  <si>
    <t>相楽郡南山城村</t>
  </si>
  <si>
    <t>吉野郡天川村</t>
  </si>
  <si>
    <t>幡多郡三原村</t>
  </si>
  <si>
    <t>八代郡氷川町</t>
  </si>
  <si>
    <t>大島郡大和村</t>
  </si>
  <si>
    <t>島尻郡南大東村</t>
  </si>
  <si>
    <t>下北郡佐井村</t>
  </si>
  <si>
    <t>二戸郡一戸町</t>
  </si>
  <si>
    <t>加美郡色麻町</t>
  </si>
  <si>
    <t>東田川郡庄内町</t>
  </si>
  <si>
    <t>大沼郡会津美里町</t>
  </si>
  <si>
    <t>東茨城郡大洗町</t>
  </si>
  <si>
    <t>邑楽郡大泉町</t>
  </si>
  <si>
    <t>中魚沼郡津南町</t>
  </si>
  <si>
    <t>上伊那郡辰野町</t>
  </si>
  <si>
    <t>加茂郡坂祝町</t>
  </si>
  <si>
    <t>賀茂郡南伊豆町</t>
  </si>
  <si>
    <t>船井郡京丹波町</t>
  </si>
  <si>
    <t>吉野郡野迫川村</t>
  </si>
  <si>
    <t>幡多郡黒潮町</t>
  </si>
  <si>
    <t>葦北郡芦北町</t>
  </si>
  <si>
    <t>大島郡宇検村</t>
  </si>
  <si>
    <t>島尻郡北大東村</t>
  </si>
  <si>
    <t>三戸郡三戸町</t>
  </si>
  <si>
    <t>加美郡加美町</t>
  </si>
  <si>
    <t>飽海郡遊佐町</t>
  </si>
  <si>
    <t>西白河郡西郷村</t>
  </si>
  <si>
    <t>東茨城郡城里町</t>
  </si>
  <si>
    <t>可能です。サイト開設後でも、お客様ご自身で変更できます。</t>
    <rPh sb="0" eb="2">
      <t>カノウ</t>
    </rPh>
    <rPh sb="8" eb="10">
      <t>カイセツ</t>
    </rPh>
    <rPh sb="10" eb="11">
      <t>ゴ</t>
    </rPh>
    <rPh sb="15" eb="16">
      <t>キャク</t>
    </rPh>
    <rPh sb="16" eb="17">
      <t>サマ</t>
    </rPh>
    <rPh sb="18" eb="20">
      <t>ジシン</t>
    </rPh>
    <rPh sb="21" eb="23">
      <t>ヘンコウ</t>
    </rPh>
    <phoneticPr fontId="2"/>
  </si>
  <si>
    <t>邑楽郡邑楽町</t>
  </si>
  <si>
    <t>刈羽郡刈羽村</t>
  </si>
  <si>
    <t>上伊那郡箕輪町</t>
  </si>
  <si>
    <t>加茂郡富加町</t>
  </si>
  <si>
    <t>賀茂郡松崎町</t>
  </si>
  <si>
    <t>与謝郡伊根町</t>
  </si>
  <si>
    <t>吉野郡十津川村</t>
  </si>
  <si>
    <t>葦北郡津奈木町</t>
  </si>
  <si>
    <t>大島郡瀬戸内町</t>
  </si>
  <si>
    <t>島尻郡伊平屋村</t>
  </si>
  <si>
    <t>三戸郡五戸町</t>
  </si>
  <si>
    <t>遠田郡涌谷町</t>
  </si>
  <si>
    <t>西白河郡泉崎村</t>
  </si>
  <si>
    <t>那珂郡東海村</t>
  </si>
  <si>
    <t>岩船郡関川村</t>
  </si>
  <si>
    <t>上伊那郡飯島町</t>
  </si>
  <si>
    <t>加茂郡川辺町</t>
  </si>
  <si>
    <t>賀茂郡西伊豆町</t>
  </si>
  <si>
    <t>与謝郡与謝野町</t>
  </si>
  <si>
    <t>吉野郡下北山村</t>
  </si>
  <si>
    <t>球磨郡錦町</t>
  </si>
  <si>
    <t>大島郡龍郷町</t>
  </si>
  <si>
    <t>島尻郡伊是名村</t>
  </si>
  <si>
    <t>三戸郡田子町</t>
  </si>
  <si>
    <t>遠田郡美里町</t>
  </si>
  <si>
    <t>西白河郡中島村</t>
  </si>
  <si>
    <t>久慈郡大子町</t>
  </si>
  <si>
    <t>岩船郡粟島浦村</t>
  </si>
  <si>
    <t>上伊那郡南箕輪村</t>
  </si>
  <si>
    <t>加茂郡七宗町</t>
  </si>
  <si>
    <t>田方郡函南町</t>
  </si>
  <si>
    <t>吉野郡上北山村</t>
  </si>
  <si>
    <t>球磨郡多良木町</t>
  </si>
  <si>
    <t>大島郡喜界町</t>
  </si>
  <si>
    <t>島尻郡久米島町</t>
  </si>
  <si>
    <t>三戸郡南部町</t>
  </si>
  <si>
    <t>牡鹿郡女川町</t>
  </si>
  <si>
    <t>西白河郡矢吹町</t>
  </si>
  <si>
    <t>稲敷郡美浦村</t>
  </si>
  <si>
    <t>上伊那郡中川村</t>
  </si>
  <si>
    <t>加茂郡八百津町</t>
  </si>
  <si>
    <t>駿東郡清水町</t>
  </si>
  <si>
    <t>川辺郡猪名川町</t>
  </si>
  <si>
    <t>吉野郡川上村</t>
  </si>
  <si>
    <t>球磨郡湯前町</t>
  </si>
  <si>
    <t>大島郡徳之島町</t>
  </si>
  <si>
    <t>島尻郡八重瀬町</t>
  </si>
  <si>
    <t>三戸郡階上町</t>
  </si>
  <si>
    <t>本吉郡南三陸町</t>
  </si>
  <si>
    <t>東白川郡棚倉町</t>
  </si>
  <si>
    <t>稲敷郡阿見町</t>
  </si>
  <si>
    <t>上伊那郡宮田村</t>
  </si>
  <si>
    <t>加茂郡白川町</t>
  </si>
  <si>
    <t>駿東郡長泉町</t>
  </si>
  <si>
    <t>多可郡多可町</t>
  </si>
  <si>
    <t>吉野郡東吉野村</t>
  </si>
  <si>
    <t>球磨郡水上村</t>
  </si>
  <si>
    <t>大島郡天城町</t>
  </si>
  <si>
    <t>宮古郡多良間村</t>
  </si>
  <si>
    <t>三戸郡新郷村</t>
  </si>
  <si>
    <t>東白川郡矢祭町</t>
  </si>
  <si>
    <t>稲敷郡河内町</t>
  </si>
  <si>
    <t>下伊那郡松川町</t>
  </si>
  <si>
    <t>加茂郡東白川村</t>
  </si>
  <si>
    <t>駿東郡小山町</t>
  </si>
  <si>
    <t>加古郡稲美町</t>
  </si>
  <si>
    <t>球磨郡相良村</t>
  </si>
  <si>
    <t>大島郡伊仙町</t>
  </si>
  <si>
    <t>八重山郡竹富町</t>
  </si>
  <si>
    <t>東白川郡塙町</t>
  </si>
  <si>
    <t>結城郡八千代町</t>
  </si>
  <si>
    <t>下伊那郡高森町</t>
  </si>
  <si>
    <t>可児郡御嵩町</t>
  </si>
  <si>
    <t>榛原郡吉田町</t>
  </si>
  <si>
    <t>加古郡播磨町</t>
  </si>
  <si>
    <t>筑紫郡那珂川町</t>
  </si>
  <si>
    <t>球磨郡五木村</t>
  </si>
  <si>
    <t>大島郡和泊町</t>
  </si>
  <si>
    <t>八重山郡与那国町</t>
  </si>
  <si>
    <t>東白川郡鮫川村</t>
  </si>
  <si>
    <t>猿島郡五霞町</t>
  </si>
  <si>
    <t>印旛郡酒々井町</t>
  </si>
  <si>
    <t>下伊那郡阿南町</t>
  </si>
  <si>
    <t>大野郡白川村</t>
  </si>
  <si>
    <t>榛原郡川根本町</t>
  </si>
  <si>
    <t>神崎郡市川町</t>
  </si>
  <si>
    <t>糟屋郡宇美町</t>
  </si>
  <si>
    <t>球磨郡山江村</t>
  </si>
  <si>
    <t>大島郡知名町</t>
  </si>
  <si>
    <t>石川郡石川町</t>
  </si>
  <si>
    <t>猿島郡境町</t>
  </si>
  <si>
    <t>印旛郡栄町</t>
  </si>
  <si>
    <t>下伊那郡阿智村</t>
  </si>
  <si>
    <t>周智郡森町</t>
  </si>
  <si>
    <t>神崎郡福崎町</t>
  </si>
  <si>
    <t>糟屋郡篠栗町</t>
  </si>
  <si>
    <t>球磨郡球磨村</t>
  </si>
  <si>
    <t>大島郡与論町</t>
  </si>
  <si>
    <t>石川郡玉川村</t>
  </si>
  <si>
    <t>北相馬郡利根町</t>
  </si>
  <si>
    <t>香取郡神崎町</t>
  </si>
  <si>
    <t>下伊那郡平谷村</t>
  </si>
  <si>
    <t>神崎郡神河町</t>
  </si>
  <si>
    <t>糟屋郡志免町</t>
  </si>
  <si>
    <t>球磨郡あさぎり町</t>
  </si>
  <si>
    <t>石川郡平田村</t>
  </si>
  <si>
    <t>香取郡多古町</t>
  </si>
  <si>
    <t>三浦郡葉山町</t>
  </si>
  <si>
    <t>下伊那郡根羽村</t>
  </si>
  <si>
    <t>揖保郡太子町</t>
  </si>
  <si>
    <t>糟屋郡須恵町</t>
  </si>
  <si>
    <t>天草郡苓北町</t>
  </si>
  <si>
    <t>石川郡浅川町</t>
  </si>
  <si>
    <t>香取郡東庄町</t>
  </si>
  <si>
    <t>高座郡寒川町</t>
  </si>
  <si>
    <t>下伊那郡下條村</t>
  </si>
  <si>
    <t>赤穂郡上郡町</t>
  </si>
  <si>
    <t>糟屋郡新宮町</t>
  </si>
  <si>
    <t>石川郡古殿町</t>
  </si>
  <si>
    <t>山武郡大網白里町</t>
  </si>
  <si>
    <t>中郡大磯町</t>
  </si>
  <si>
    <t>下伊那郡売木村</t>
  </si>
  <si>
    <t>佐用郡佐用町</t>
  </si>
  <si>
    <t>糟屋郡久山町</t>
  </si>
  <si>
    <t>松前郡福島町</t>
  </si>
  <si>
    <t>田村郡三春町</t>
  </si>
  <si>
    <t>山武郡九十九里町</t>
  </si>
  <si>
    <t>中郡二宮町</t>
  </si>
  <si>
    <t>下伊那郡天龍村</t>
  </si>
  <si>
    <t>美方郡香美町</t>
  </si>
  <si>
    <t>糟屋郡粕屋町</t>
  </si>
  <si>
    <t>上磯郡知内町</t>
  </si>
  <si>
    <t>田村郡小野町</t>
  </si>
  <si>
    <t>山武郡芝山町</t>
  </si>
  <si>
    <t>足柄上郡中井町</t>
  </si>
  <si>
    <t>予報との差異が現れることがあり、甲はこのことを充分認識し、乙は本情報により遂行された活動において発生したいかなる人物の損傷、</t>
    <phoneticPr fontId="2"/>
  </si>
  <si>
    <t>第1条　この契約は、乙が甲に対して行う気象情報の提供業務（以下「本件業務」という）に関して、甲乙の権利義務に関する事項を定めることを</t>
    <phoneticPr fontId="2"/>
  </si>
  <si>
    <t>目的とする。</t>
    <phoneticPr fontId="2"/>
  </si>
  <si>
    <t>①前条第２項の気象情報（以下「気象情報」という）をインターネット経由によって甲がこれを取得できるよう配信設定すること。</t>
    <phoneticPr fontId="2"/>
  </si>
  <si>
    <t>（以下「初期設定」という）</t>
    <phoneticPr fontId="2"/>
  </si>
  <si>
    <t>２. 乙は甲に対し、気象情報並びにこの契約に基づく気象情報の甲による利用が第三者の、知的財産権等の一切の権利を侵害しない</t>
    <phoneticPr fontId="2"/>
  </si>
  <si>
    <t>ことを保証する。</t>
    <phoneticPr fontId="2"/>
  </si>
  <si>
    <t>下伊那郡泰阜村</t>
  </si>
  <si>
    <t>美方郡新温泉町</t>
  </si>
  <si>
    <t>遠賀郡芦屋町</t>
  </si>
  <si>
    <t>上磯郡木古内町</t>
  </si>
  <si>
    <t>双葉郡広野町</t>
  </si>
  <si>
    <t>北足立郡伊奈町</t>
  </si>
  <si>
    <t>山武郡横芝光町</t>
  </si>
  <si>
    <t>西多摩郡瑞穂町</t>
  </si>
  <si>
    <t>足柄上郡大井町</t>
  </si>
  <si>
    <t>下伊那郡喬木村</t>
  </si>
  <si>
    <t>遠賀郡水巻町</t>
  </si>
  <si>
    <t>亀田郡七飯町</t>
  </si>
  <si>
    <t>双葉郡楢葉町</t>
  </si>
  <si>
    <t>入間郡三芳町</t>
  </si>
  <si>
    <t>長生郡一宮町</t>
  </si>
  <si>
    <t>西多摩郡日の出町</t>
  </si>
  <si>
    <t>足柄上郡松田町</t>
  </si>
  <si>
    <t>下伊那郡豊丘村</t>
  </si>
  <si>
    <t>遠賀郡岡垣町</t>
  </si>
  <si>
    <t>茅部郡鹿部町</t>
  </si>
  <si>
    <t>双葉郡富岡町</t>
  </si>
  <si>
    <t>入間郡毛呂山町</t>
  </si>
  <si>
    <t>長生郡睦沢町</t>
  </si>
  <si>
    <t>西多摩郡檜原村</t>
  </si>
  <si>
    <t>足柄上郡山北町</t>
  </si>
  <si>
    <t>下伊那郡大鹿村</t>
  </si>
  <si>
    <t>遠賀郡遠賀町</t>
  </si>
  <si>
    <t>茅部郡森町</t>
  </si>
  <si>
    <t>双葉郡川内村</t>
  </si>
  <si>
    <t>入間郡越生町</t>
  </si>
  <si>
    <t>長生郡長生村</t>
  </si>
  <si>
    <t>西多摩郡奥多摩町</t>
  </si>
  <si>
    <t>足柄上郡開成町</t>
  </si>
  <si>
    <t>木曽郡上松町</t>
  </si>
  <si>
    <t>愛知郡東郷町</t>
  </si>
  <si>
    <t>鞍手郡小竹町</t>
  </si>
  <si>
    <t>二海郡八雲町</t>
  </si>
  <si>
    <t>双葉郡大熊町</t>
  </si>
  <si>
    <t>比企郡滑川町</t>
  </si>
  <si>
    <t>長生郡白子町</t>
  </si>
  <si>
    <t>木曽郡南木曽町</t>
  </si>
  <si>
    <t>愛知郡長久手町</t>
  </si>
  <si>
    <t>鞍手郡鞍手町</t>
  </si>
  <si>
    <t>山越郡長万部町</t>
  </si>
  <si>
    <t>双葉郡双葉町</t>
  </si>
  <si>
    <t>比企郡嵐山町</t>
  </si>
  <si>
    <t>長生郡長柄町</t>
  </si>
  <si>
    <t>足柄下郡真鶴町</t>
  </si>
  <si>
    <t>木曽郡木祖村</t>
  </si>
  <si>
    <t>西春日井郡豊山町</t>
  </si>
  <si>
    <t>嘉穂郡桂川町</t>
  </si>
  <si>
    <t>檜山郡江差町</t>
  </si>
  <si>
    <t>双葉郡浪江町</t>
  </si>
  <si>
    <t>比企郡小川町</t>
  </si>
  <si>
    <t>長生郡長南町</t>
  </si>
  <si>
    <t>足柄下郡湯河原町</t>
  </si>
  <si>
    <t>木曽郡王滝村</t>
  </si>
  <si>
    <t>丹羽郡大口町</t>
  </si>
  <si>
    <t>朝倉郡筑前町</t>
  </si>
  <si>
    <t>檜山郡上ノ国町</t>
  </si>
  <si>
    <t>双葉郡葛尾村</t>
  </si>
  <si>
    <t>比企郡川島町</t>
  </si>
  <si>
    <t>夷隅郡大多喜町</t>
  </si>
  <si>
    <t>愛甲郡愛川町</t>
  </si>
  <si>
    <t>木曽郡大桑村</t>
  </si>
  <si>
    <t>丹羽郡扶桑町</t>
  </si>
  <si>
    <t>朝倉郡東峰村</t>
  </si>
  <si>
    <t>檜山郡厚沢部町</t>
  </si>
  <si>
    <t>相馬郡新地町</t>
  </si>
  <si>
    <t>比企郡吉見町</t>
  </si>
  <si>
    <t>夷隅郡御宿町</t>
  </si>
  <si>
    <t>愛甲郡清川村</t>
  </si>
  <si>
    <t>木曽郡木曽町</t>
  </si>
  <si>
    <t>海部郡大治町</t>
  </si>
  <si>
    <t>三井郡大刀洗町</t>
  </si>
  <si>
    <t>爾志郡乙部町</t>
  </si>
  <si>
    <t>相馬郡飯舘村</t>
  </si>
  <si>
    <t>比企郡鳩山町</t>
  </si>
  <si>
    <t>安房郡鋸南町</t>
  </si>
  <si>
    <t>東筑摩郡麻績村</t>
  </si>
  <si>
    <t>海部郡蟹江町</t>
  </si>
  <si>
    <t>三潴郡大木町</t>
  </si>
  <si>
    <t>奥尻郡奥尻町</t>
  </si>
  <si>
    <t>比企郡ときがわ町</t>
  </si>
  <si>
    <t>東筑摩郡生坂村</t>
  </si>
  <si>
    <t>海部郡飛島村</t>
  </si>
  <si>
    <t>八女郡広川町</t>
  </si>
  <si>
    <t>瀬棚郡今金町</t>
  </si>
  <si>
    <t>秩父郡横瀬町</t>
  </si>
  <si>
    <t>東筑摩郡山形村</t>
  </si>
  <si>
    <t>知多郡阿久比町</t>
  </si>
  <si>
    <t>田川郡香春町</t>
  </si>
  <si>
    <t>久遠郡せたな町</t>
  </si>
  <si>
    <t>秩父郡皆野町</t>
  </si>
  <si>
    <t>東筑摩郡朝日村</t>
  </si>
  <si>
    <t>知多郡東浦町</t>
  </si>
  <si>
    <t>田川郡添田町</t>
  </si>
  <si>
    <t>島牧郡島牧村</t>
  </si>
  <si>
    <t>秩父郡長瀞町</t>
  </si>
  <si>
    <t>東筑摩郡筑北村</t>
  </si>
  <si>
    <t>知多郡南知多町</t>
  </si>
  <si>
    <t>三島郡島本町</t>
  </si>
  <si>
    <t>田川郡糸田町</t>
  </si>
  <si>
    <t>秩父郡小鹿野町</t>
  </si>
  <si>
    <t>北安曇郡池田町</t>
  </si>
  <si>
    <t>知多郡美浜町</t>
  </si>
  <si>
    <t>豊能郡豊能町</t>
  </si>
  <si>
    <t>田川郡川崎町</t>
  </si>
  <si>
    <t>寿都郡黒松内町</t>
  </si>
  <si>
    <t>秩父郡東秩父村</t>
  </si>
  <si>
    <t>北安曇郡松川村</t>
  </si>
  <si>
    <t>知多郡武豊町</t>
  </si>
  <si>
    <t>豊能郡能勢町</t>
  </si>
  <si>
    <t>田川郡大任町</t>
  </si>
  <si>
    <t>磯谷郡蘭越町</t>
  </si>
  <si>
    <t>児玉郡美里町</t>
  </si>
  <si>
    <t>北安曇郡白馬村</t>
  </si>
  <si>
    <t>泉北郡忠岡町</t>
  </si>
  <si>
    <t>田川郡赤村</t>
  </si>
  <si>
    <t>虻田郡ニセコ町</t>
  </si>
  <si>
    <t>児玉郡神川町</t>
  </si>
  <si>
    <t>北安曇郡小谷村</t>
  </si>
  <si>
    <t>泉南郡熊取町</t>
  </si>
  <si>
    <t>田川郡福智町</t>
  </si>
  <si>
    <t>虻田郡真狩村</t>
  </si>
  <si>
    <t>児玉郡上里町</t>
  </si>
  <si>
    <t>埴科郡坂城町</t>
  </si>
  <si>
    <t>泉南郡田尻町</t>
  </si>
  <si>
    <t>京都郡苅田町</t>
  </si>
  <si>
    <t>虻田郡留寿都村</t>
  </si>
  <si>
    <t>大里郡寄居町</t>
  </si>
  <si>
    <t>上高井郡小布施町</t>
  </si>
  <si>
    <t>額田郡幸田町</t>
  </si>
  <si>
    <t>泉南郡岬町</t>
  </si>
  <si>
    <t>京都郡みやこ町</t>
  </si>
  <si>
    <t>虻田郡喜茂別町</t>
  </si>
  <si>
    <t>南埼玉郡宮代町</t>
  </si>
  <si>
    <t>上高井郡高山村</t>
  </si>
  <si>
    <t>北設楽郡設楽町</t>
  </si>
  <si>
    <t>南河内郡太子町</t>
  </si>
  <si>
    <t>（本件業務の中止等）</t>
    <phoneticPr fontId="2"/>
  </si>
  <si>
    <t>（保証）</t>
    <phoneticPr fontId="2"/>
  </si>
  <si>
    <t>（契約の目的等）</t>
    <phoneticPr fontId="2"/>
  </si>
  <si>
    <t>2.この契約において乙が甲に提供する気象情報の内容は、以下のとおりとする。</t>
    <phoneticPr fontId="2"/>
  </si>
  <si>
    <t>＜配信内訳＞</t>
    <phoneticPr fontId="2"/>
  </si>
  <si>
    <t>（本件業務）</t>
    <phoneticPr fontId="2"/>
  </si>
  <si>
    <t>第２条　乙が甲に対して行う本件業務の内容は次の各号のとおりとする。</t>
    <phoneticPr fontId="2"/>
  </si>
  <si>
    <t>②当該気象情報を常時最新のものに更新し、甲からの取得に応じて最新の気象情報を提供すること。（以下「情報提供」という）</t>
    <phoneticPr fontId="2"/>
  </si>
  <si>
    <t>（対価並びに支払方法等）</t>
    <phoneticPr fontId="2"/>
  </si>
  <si>
    <t>第３条　本件業務の売買代金およびその支払方法・手段は、申込書、注文書または請書の定めるところによる。</t>
    <phoneticPr fontId="2"/>
  </si>
  <si>
    <t>4　第1項の金員に対する遅延利息の率は年8.25%とする。</t>
    <phoneticPr fontId="2"/>
  </si>
  <si>
    <t>（著作権）</t>
    <phoneticPr fontId="2"/>
  </si>
  <si>
    <t>（気象情報の使用制限）</t>
    <phoneticPr fontId="2"/>
  </si>
  <si>
    <t>（気象情報提供の一時停止）</t>
    <phoneticPr fontId="2"/>
  </si>
  <si>
    <t>２. 乙の責に帰すべき事由に基づく本件業務の不履行が生じたとき、甲は情報提供費の支払いを要しない。</t>
    <phoneticPr fontId="2"/>
  </si>
  <si>
    <t>第８条　乙は甲に対し、気象情報が適法かつ適正に開発されたものであることを保証する。</t>
    <phoneticPr fontId="2"/>
  </si>
  <si>
    <t>（免責）</t>
    <phoneticPr fontId="2"/>
  </si>
  <si>
    <t>①　甲における気象情報を格納する装置の乙の責に帰することのできない操作上の過誤。</t>
    <phoneticPr fontId="2"/>
  </si>
  <si>
    <t>②　電気通信事業者（エヌ・ティ・ティ・ドコモ、ＫＤＤＩ、ソフトバンクモバイル、他プロバイダー等）の有する通信回線の障害または圏外。</t>
    <phoneticPr fontId="2"/>
  </si>
  <si>
    <t>（機密保持）</t>
    <phoneticPr fontId="2"/>
  </si>
  <si>
    <t>①　書面又はその他の有体物により開示され、秘密である旨が明示（『秘』や『Confidential』等の視認可能な表示）されたもの。</t>
    <phoneticPr fontId="2"/>
  </si>
  <si>
    <t>②　電子メールその他のネットワークを利用したデータ伝送によって開示される情報であって、秘密である旨の明示があるもの。</t>
    <phoneticPr fontId="2"/>
  </si>
  <si>
    <t>２. 前項の規定にかかわらず、次の各号に該当する情報については、秘密情報には当たらない。</t>
    <phoneticPr fontId="2"/>
  </si>
  <si>
    <t>①　情報の取得時点で既に公知、公用となったもの。</t>
    <phoneticPr fontId="2"/>
  </si>
  <si>
    <t>③　情報の取得時点で受領者が既に知っていたことを証明できるもの。</t>
    <phoneticPr fontId="2"/>
  </si>
  <si>
    <t>④　受領者が正当な権利を有する第三者より開示を受けたことを証明できるもの。</t>
    <phoneticPr fontId="2"/>
  </si>
  <si>
    <t>⑤　受領者が独自に開発したことを証明できるもの。</t>
    <phoneticPr fontId="2"/>
  </si>
  <si>
    <t>３. 本条の規定は、この契約が終了した後も有効に存続する。</t>
    <phoneticPr fontId="2"/>
  </si>
  <si>
    <t>（権利、義務の譲渡）</t>
    <phoneticPr fontId="2"/>
  </si>
  <si>
    <t>（解約）</t>
    <phoneticPr fontId="2"/>
  </si>
  <si>
    <t>（解除）</t>
    <phoneticPr fontId="2"/>
  </si>
  <si>
    <t>① この契約に違反したとき。</t>
    <phoneticPr fontId="2"/>
  </si>
  <si>
    <t>② この契約の履行に際し、不正または不当な行為があったとき。</t>
    <phoneticPr fontId="2"/>
  </si>
  <si>
    <t>③ 甲が初期設定費又は情報提供費のいずれかひとつの対価の支払いを怠ったとき。</t>
    <phoneticPr fontId="2"/>
  </si>
  <si>
    <t>④ 財産状態、信用状態が悪化し、またはそのおそれがあると認められる相当な事由がある場合。</t>
    <phoneticPr fontId="2"/>
  </si>
  <si>
    <t>（有効期間）</t>
    <phoneticPr fontId="2"/>
  </si>
  <si>
    <t>（協議事項）</t>
    <phoneticPr fontId="2"/>
  </si>
  <si>
    <t>（管轄裁判所）</t>
    <phoneticPr fontId="2"/>
  </si>
  <si>
    <t xml:space="preserve">附 則 </t>
    <phoneticPr fontId="2"/>
  </si>
  <si>
    <t>①　電気設備又は観測機設備の保守を目的とする点検または工事のためやむをえないとき。</t>
    <phoneticPr fontId="2"/>
  </si>
  <si>
    <t>この場合、乙は、甲に対して７日前までに、その旨並びに理由及び期間を通知する。但し、緊急やむをえないときは、この限りではない。</t>
    <phoneticPr fontId="2"/>
  </si>
  <si>
    <t>相手の同意なくして外部に発表し、または第三者に漏洩してはならない。</t>
    <phoneticPr fontId="2"/>
  </si>
  <si>
    <t>③　秘密である旨が開示の際に明確にされ、口頭により開示された情報であり、開示の日から30日以内に秘密である情報を特定した書面を</t>
    <phoneticPr fontId="2"/>
  </si>
  <si>
    <t>被開示者に提示されるもの。</t>
    <phoneticPr fontId="2"/>
  </si>
  <si>
    <t>なお、本規定は解除による損害賠償を妨げるものではない。</t>
    <phoneticPr fontId="2"/>
  </si>
  <si>
    <t>築上郡吉富町</t>
  </si>
  <si>
    <t>虻田郡京極町</t>
  </si>
  <si>
    <t>下高井郡山ノ内町</t>
  </si>
  <si>
    <t>北設楽郡東栄町</t>
  </si>
  <si>
    <t>南河内郡河南町</t>
  </si>
  <si>
    <t>築上郡上毛町</t>
  </si>
  <si>
    <t>虻田郡倶知安町</t>
  </si>
  <si>
    <t>北葛飾郡杉戸町</t>
  </si>
  <si>
    <t>下高井郡木島平村</t>
  </si>
  <si>
    <t>北設楽郡豊根村</t>
  </si>
  <si>
    <t>南河内郡千早赤阪村</t>
  </si>
  <si>
    <t>築上郡築上町</t>
  </si>
  <si>
    <t>岩内郡共和町</t>
  </si>
  <si>
    <t>北葛飾郡松伏町</t>
  </si>
  <si>
    <t>下高井郡野沢温泉村</t>
  </si>
  <si>
    <t>岩内郡岩内町</t>
  </si>
  <si>
    <t>上水内郡信濃町</t>
  </si>
  <si>
    <t>古宇郡泊村</t>
  </si>
  <si>
    <t>上水内郡小川村</t>
  </si>
  <si>
    <t>古宇郡神恵内村</t>
  </si>
  <si>
    <t>上水内郡飯綱町</t>
  </si>
  <si>
    <t>積丹郡積丹町</t>
  </si>
  <si>
    <t>下水内郡栄村</t>
  </si>
  <si>
    <t>古平郡古平町</t>
  </si>
  <si>
    <t>余市郡仁木町</t>
  </si>
  <si>
    <t>余市郡余市町</t>
  </si>
  <si>
    <t>余市郡赤井川村</t>
  </si>
  <si>
    <t>空知郡南幌町</t>
  </si>
  <si>
    <t>空知郡奈井江町</t>
  </si>
  <si>
    <t>空知郡上砂川町</t>
  </si>
  <si>
    <t>夕張郡由仁町</t>
  </si>
  <si>
    <t>夕張郡長沼町</t>
  </si>
  <si>
    <t>夕張郡栗山町</t>
  </si>
  <si>
    <t>樺戸郡月形町</t>
  </si>
  <si>
    <t>普通契約約款</t>
  </si>
  <si>
    <t>樺戸郡浦臼町</t>
  </si>
  <si>
    <t>樺戸郡新十津川町</t>
  </si>
  <si>
    <t>雨竜郡妹背牛町</t>
  </si>
  <si>
    <t>雨竜郡秩父別町</t>
  </si>
  <si>
    <t>雨竜郡雨竜町</t>
  </si>
  <si>
    <t>雨竜郡北竜町</t>
  </si>
  <si>
    <t>雨竜郡沼田町</t>
  </si>
  <si>
    <t>上川郡鷹栖町</t>
  </si>
  <si>
    <t>上川郡東神楽町</t>
  </si>
  <si>
    <t>上川郡当麻町</t>
  </si>
  <si>
    <t>上川郡比布町</t>
  </si>
  <si>
    <t>上川郡東川町</t>
  </si>
  <si>
    <t>上川郡美瑛町</t>
  </si>
  <si>
    <t>空知郡上富良野町</t>
  </si>
  <si>
    <t>空知郡中富良野町</t>
  </si>
  <si>
    <t>空知郡南富良野町</t>
  </si>
  <si>
    <t>勇払郡占冠村</t>
  </si>
  <si>
    <t>上川郡和寒町</t>
  </si>
  <si>
    <t>上川郡剣淵町</t>
  </si>
  <si>
    <t>上川郡下川町</t>
  </si>
  <si>
    <t>中川郡美深町</t>
  </si>
  <si>
    <t>中川郡音威子府村</t>
  </si>
  <si>
    <t>中川郡中川町</t>
  </si>
  <si>
    <t>雨竜郡幌加内町</t>
  </si>
  <si>
    <t>増毛郡増毛町</t>
  </si>
  <si>
    <t>留萌郡小平町</t>
  </si>
  <si>
    <t>苫前郡苫前町</t>
  </si>
  <si>
    <t>苫前郡羽幌町</t>
  </si>
  <si>
    <t>苫前郡初山別村</t>
  </si>
  <si>
    <t>天塩郡遠別町</t>
  </si>
  <si>
    <t>天塩郡天塩町</t>
  </si>
  <si>
    <t>宗谷郡猿払村</t>
  </si>
  <si>
    <t>枝幸郡浜頓別町</t>
  </si>
  <si>
    <t>枝幸郡中頓別町</t>
  </si>
  <si>
    <t>枝幸郡枝幸町</t>
  </si>
  <si>
    <t>天塩郡豊富町</t>
  </si>
  <si>
    <t>礼文郡礼文町</t>
  </si>
  <si>
    <t>本社・支店からの紹介</t>
    <rPh sb="0" eb="2">
      <t>ホンシャ</t>
    </rPh>
    <rPh sb="3" eb="5">
      <t>シテン</t>
    </rPh>
    <rPh sb="8" eb="10">
      <t>ショウカイ</t>
    </rPh>
    <phoneticPr fontId="2"/>
  </si>
  <si>
    <t>発注者からの紹介</t>
    <rPh sb="0" eb="3">
      <t>ハッチュウシャ</t>
    </rPh>
    <rPh sb="6" eb="8">
      <t>ショウカイ</t>
    </rPh>
    <phoneticPr fontId="2"/>
  </si>
  <si>
    <t>利尻郡利尻町</t>
  </si>
  <si>
    <t>利尻郡利尻富士町</t>
  </si>
  <si>
    <t>天塩郡幌延町</t>
  </si>
  <si>
    <t>網走郡美幌町</t>
  </si>
  <si>
    <t>網走郡津別町</t>
  </si>
  <si>
    <t>斜里郡斜里町</t>
  </si>
  <si>
    <t>斜里郡清里町</t>
  </si>
  <si>
    <t>斜里郡小清水町</t>
  </si>
  <si>
    <t>常呂郡訓子府町</t>
  </si>
  <si>
    <t>常呂郡置戸町</t>
  </si>
  <si>
    <t>常呂郡佐呂間町</t>
  </si>
  <si>
    <t>紋別郡遠軽町</t>
  </si>
  <si>
    <t>紋別郡湧別町</t>
  </si>
  <si>
    <t>紋別郡滝上町</t>
  </si>
  <si>
    <t>紋別郡興部町</t>
  </si>
  <si>
    <t>紋別郡西興部村</t>
  </si>
  <si>
    <t>紋別郡雄武町</t>
  </si>
  <si>
    <t>網走郡大空町</t>
  </si>
  <si>
    <t>虻田郡豊浦町</t>
  </si>
  <si>
    <t>有珠郡壮瞥町</t>
  </si>
  <si>
    <t>白老郡白老町</t>
  </si>
  <si>
    <t>勇払郡厚真町</t>
  </si>
  <si>
    <t>虻田郡洞爺湖町</t>
  </si>
  <si>
    <t>勇払郡安平町</t>
  </si>
  <si>
    <t>勇払郡むかわ町</t>
  </si>
  <si>
    <t>沙流郡日高町</t>
  </si>
  <si>
    <t>沙流郡平取町</t>
  </si>
  <si>
    <t>新冠郡新冠町</t>
  </si>
  <si>
    <t>浦河郡浦河町</t>
  </si>
  <si>
    <t>様似郡様似町</t>
  </si>
  <si>
    <t>幌泉郡えりも町</t>
  </si>
  <si>
    <t>日高郡新ひだか町</t>
  </si>
  <si>
    <t>河東郡音更町</t>
  </si>
  <si>
    <t>河東郡士幌町</t>
  </si>
  <si>
    <t>河東郡上士幌町</t>
  </si>
  <si>
    <t>河東郡鹿追町</t>
  </si>
  <si>
    <t>上川郡新得町</t>
  </si>
  <si>
    <t>上川郡清水町</t>
  </si>
  <si>
    <t>河西郡芽室町</t>
  </si>
  <si>
    <t>河西郡中札内村</t>
  </si>
  <si>
    <t>広尾郡大樹町</t>
  </si>
  <si>
    <t>広尾郡広尾町</t>
  </si>
  <si>
    <t>中川郡幕別町</t>
  </si>
  <si>
    <t>中川郡池田町</t>
  </si>
  <si>
    <t>中川郡豊頃町</t>
  </si>
  <si>
    <t>中川郡本別町</t>
  </si>
  <si>
    <t>足寄郡足寄町</t>
  </si>
  <si>
    <t>足寄郡陸別町</t>
  </si>
  <si>
    <t>十勝郡浦幌町</t>
  </si>
  <si>
    <t>釧路郡釧路町</t>
  </si>
  <si>
    <t>厚岸郡厚岸町</t>
  </si>
  <si>
    <t>厚岸郡浜中町</t>
  </si>
  <si>
    <t>川上郡標茶町</t>
  </si>
  <si>
    <t>川上郡弟子屈町</t>
  </si>
  <si>
    <t>阿寒郡鶴居村</t>
  </si>
  <si>
    <t>白糠郡白糠町</t>
  </si>
  <si>
    <t>野付郡別海町</t>
  </si>
  <si>
    <t>標津郡中標津町</t>
  </si>
  <si>
    <t>標津郡標津町</t>
  </si>
  <si>
    <t>目梨郡羅臼町</t>
  </si>
  <si>
    <t>E-mai</t>
    <phoneticPr fontId="2"/>
  </si>
  <si>
    <t>TEL</t>
    <phoneticPr fontId="2"/>
  </si>
  <si>
    <t>メールアドレス①</t>
    <phoneticPr fontId="2"/>
  </si>
  <si>
    <t>メールアドレス②</t>
    <phoneticPr fontId="2"/>
  </si>
  <si>
    <t>メールアドレス③</t>
    <phoneticPr fontId="2"/>
  </si>
  <si>
    <t>メールアドレス④</t>
    <phoneticPr fontId="2"/>
  </si>
  <si>
    <t>メールアドレス⑤</t>
    <phoneticPr fontId="2"/>
  </si>
  <si>
    <t>メールアドレス⑥</t>
    <phoneticPr fontId="2"/>
  </si>
  <si>
    <t>1mm</t>
    <phoneticPr fontId="2"/>
  </si>
  <si>
    <t>1mm未満 小雨・弱い雪</t>
    <rPh sb="3" eb="5">
      <t>ミマン</t>
    </rPh>
    <rPh sb="6" eb="8">
      <t>コサメ</t>
    </rPh>
    <rPh sb="9" eb="10">
      <t>ヨワ</t>
    </rPh>
    <rPh sb="11" eb="12">
      <t>ユキ</t>
    </rPh>
    <phoneticPr fontId="2"/>
  </si>
  <si>
    <t>兵庫県</t>
    <phoneticPr fontId="2"/>
  </si>
  <si>
    <t>岡山県</t>
    <phoneticPr fontId="2"/>
  </si>
  <si>
    <t>広島県</t>
    <phoneticPr fontId="2"/>
  </si>
  <si>
    <t>山口県</t>
    <phoneticPr fontId="2"/>
  </si>
  <si>
    <t>徳島県</t>
    <phoneticPr fontId="2"/>
  </si>
  <si>
    <t>香川県</t>
    <phoneticPr fontId="2"/>
  </si>
  <si>
    <t>長崎県</t>
    <phoneticPr fontId="2"/>
  </si>
  <si>
    <t>熊本県</t>
    <phoneticPr fontId="2"/>
  </si>
  <si>
    <t>大分県</t>
    <phoneticPr fontId="2"/>
  </si>
  <si>
    <t>宮崎県</t>
    <phoneticPr fontId="2"/>
  </si>
  <si>
    <t>鹿児島県</t>
    <phoneticPr fontId="2"/>
  </si>
  <si>
    <t>沖縄県</t>
    <phoneticPr fontId="2"/>
  </si>
  <si>
    <t>愛媛県</t>
    <rPh sb="0" eb="3">
      <t>エヒメケン</t>
    </rPh>
    <phoneticPr fontId="2"/>
  </si>
  <si>
    <t>高知県</t>
    <rPh sb="0" eb="3">
      <t>コウチケン</t>
    </rPh>
    <phoneticPr fontId="2"/>
  </si>
  <si>
    <t>福岡県</t>
    <rPh sb="0" eb="3">
      <t>フクオカケン</t>
    </rPh>
    <phoneticPr fontId="2"/>
  </si>
  <si>
    <t>佐賀県</t>
    <rPh sb="0" eb="3">
      <t>サガケン</t>
    </rPh>
    <phoneticPr fontId="2"/>
  </si>
  <si>
    <t>工事名（正式名称）</t>
    <rPh sb="0" eb="2">
      <t>コウジ</t>
    </rPh>
    <rPh sb="2" eb="3">
      <t>メイ</t>
    </rPh>
    <rPh sb="4" eb="6">
      <t>セイシキ</t>
    </rPh>
    <rPh sb="6" eb="8">
      <t>メイショウ</t>
    </rPh>
    <phoneticPr fontId="2"/>
  </si>
  <si>
    <t>導入理由</t>
    <rPh sb="0" eb="2">
      <t>ドウニュウ</t>
    </rPh>
    <rPh sb="2" eb="4">
      <t>リユウ</t>
    </rPh>
    <phoneticPr fontId="2"/>
  </si>
  <si>
    <t>その他</t>
    <rPh sb="2" eb="3">
      <t>タ</t>
    </rPh>
    <phoneticPr fontId="2"/>
  </si>
  <si>
    <t>札幌市中央区</t>
  </si>
  <si>
    <t>仙台市青葉区</t>
  </si>
  <si>
    <t>水戸市</t>
  </si>
  <si>
    <t>宇都宮市</t>
  </si>
  <si>
    <t>前橋市</t>
  </si>
  <si>
    <t>さいたま市西区</t>
  </si>
  <si>
    <t>千葉市中央区</t>
  </si>
  <si>
    <t>千代田区</t>
  </si>
  <si>
    <t>横浜市鶴見区</t>
  </si>
  <si>
    <t>新潟市北区</t>
  </si>
  <si>
    <t>富山市</t>
  </si>
  <si>
    <t>金沢市</t>
  </si>
  <si>
    <t>福井市</t>
  </si>
  <si>
    <t>甲府市</t>
  </si>
  <si>
    <t>長野市</t>
  </si>
  <si>
    <t>岐阜市</t>
  </si>
  <si>
    <t>静岡市葵区</t>
  </si>
  <si>
    <t>名古屋市千種区</t>
  </si>
  <si>
    <t>津市</t>
  </si>
  <si>
    <t>大津市</t>
  </si>
  <si>
    <t>京都市北区</t>
  </si>
  <si>
    <t>大阪市都島区</t>
  </si>
  <si>
    <t>神戸市東灘区</t>
  </si>
  <si>
    <t>奈良市</t>
  </si>
  <si>
    <t>和歌山市</t>
  </si>
  <si>
    <t>鳥取市</t>
  </si>
  <si>
    <t>松江市</t>
  </si>
  <si>
    <t>岡山市北区</t>
  </si>
  <si>
    <t>広島市中区</t>
  </si>
  <si>
    <t>下関市</t>
  </si>
  <si>
    <t>徳島市</t>
  </si>
  <si>
    <t>高松市</t>
  </si>
  <si>
    <t>松山市</t>
  </si>
  <si>
    <t>高知市</t>
  </si>
  <si>
    <t>北九州市門司区</t>
  </si>
  <si>
    <t>佐賀市</t>
  </si>
  <si>
    <t>長崎市</t>
  </si>
  <si>
    <t>熊本市</t>
  </si>
  <si>
    <t>大分市</t>
  </si>
  <si>
    <t>宮崎市</t>
  </si>
  <si>
    <t>鹿児島市</t>
  </si>
  <si>
    <t>那覇市</t>
  </si>
  <si>
    <t>札幌市北区</t>
  </si>
  <si>
    <t>仙台市宮城野区</t>
  </si>
  <si>
    <t>日立市</t>
  </si>
  <si>
    <t>足利市</t>
  </si>
  <si>
    <t>高崎市</t>
  </si>
  <si>
    <t>さいたま市北区</t>
  </si>
  <si>
    <t>千葉市花見川区</t>
  </si>
  <si>
    <t>中央区</t>
  </si>
  <si>
    <t>横浜市神奈川区</t>
  </si>
  <si>
    <t>新潟市東区</t>
  </si>
  <si>
    <t>高岡市</t>
  </si>
  <si>
    <t>七尾市</t>
  </si>
  <si>
    <t>前の現場で使っていた</t>
    <rPh sb="0" eb="1">
      <t>マエ</t>
    </rPh>
    <rPh sb="2" eb="4">
      <t>ゲンバ</t>
    </rPh>
    <rPh sb="5" eb="6">
      <t>ツカ</t>
    </rPh>
    <phoneticPr fontId="2"/>
  </si>
  <si>
    <t>敦賀市</t>
  </si>
  <si>
    <t>富士吉田市</t>
  </si>
  <si>
    <t>松本市</t>
  </si>
  <si>
    <t>大垣市</t>
  </si>
  <si>
    <t>静岡市駿河区</t>
  </si>
  <si>
    <t>名古屋市東区</t>
  </si>
  <si>
    <t>四日市市</t>
  </si>
  <si>
    <t>彦根市</t>
  </si>
  <si>
    <t>京都市上京区</t>
  </si>
  <si>
    <t>大阪市福島区</t>
  </si>
  <si>
    <t>神戸市灘区</t>
  </si>
  <si>
    <t>大和高田市</t>
  </si>
  <si>
    <t>海南市</t>
  </si>
  <si>
    <t>米子市</t>
  </si>
  <si>
    <t>浜田市</t>
  </si>
  <si>
    <t>岡山市中区</t>
  </si>
  <si>
    <t>広島市東区</t>
  </si>
  <si>
    <t>宇部市</t>
  </si>
  <si>
    <t>鳴門市</t>
  </si>
  <si>
    <t>丸亀市</t>
  </si>
  <si>
    <t>今治市</t>
  </si>
  <si>
    <t>室戸市</t>
  </si>
  <si>
    <t>北九州市若松区</t>
  </si>
  <si>
    <t>唐津市</t>
  </si>
  <si>
    <t>佐世保市</t>
  </si>
  <si>
    <t>八代市</t>
  </si>
  <si>
    <t>別府市</t>
  </si>
  <si>
    <t>都城市</t>
  </si>
  <si>
    <t>鹿屋市</t>
  </si>
  <si>
    <t>宜野湾市</t>
  </si>
  <si>
    <t>札幌市東区</t>
  </si>
  <si>
    <t>仙台市若林区</t>
  </si>
  <si>
    <t>土浦市</t>
  </si>
  <si>
    <t>栃木市</t>
  </si>
  <si>
    <t>桐生市</t>
  </si>
  <si>
    <t>さいたま市大宮区</t>
  </si>
  <si>
    <t>千葉市稲毛区</t>
  </si>
  <si>
    <t>港区</t>
  </si>
  <si>
    <t>横浜市西区</t>
  </si>
  <si>
    <t>新潟市中央区</t>
  </si>
  <si>
    <t>魚津市</t>
  </si>
  <si>
    <t>小松市</t>
  </si>
  <si>
    <t>小浜市</t>
  </si>
  <si>
    <t>都留市</t>
  </si>
  <si>
    <t>上田市</t>
  </si>
  <si>
    <t>高山市</t>
  </si>
  <si>
    <t>静岡市清水区</t>
  </si>
  <si>
    <t>名古屋市北区</t>
  </si>
  <si>
    <t>伊勢市</t>
  </si>
  <si>
    <t>長浜市</t>
  </si>
  <si>
    <t>京都市左京区</t>
  </si>
  <si>
    <t>大阪市此花区</t>
  </si>
  <si>
    <t>神戸市兵庫区</t>
  </si>
  <si>
    <t>大和郡山市</t>
  </si>
  <si>
    <t>橋本市</t>
  </si>
  <si>
    <t>倉吉市</t>
  </si>
  <si>
    <t>出雲市</t>
  </si>
  <si>
    <t>岡山市東区</t>
  </si>
  <si>
    <t>広島市南区</t>
  </si>
  <si>
    <t>山口市</t>
  </si>
  <si>
    <t>小松島市</t>
  </si>
  <si>
    <t>坂出市</t>
  </si>
  <si>
    <t>宇和島市</t>
  </si>
  <si>
    <t>安芸市</t>
  </si>
  <si>
    <t>北九州市戸畑区</t>
  </si>
  <si>
    <t>鳥栖市</t>
  </si>
  <si>
    <t>島原市</t>
  </si>
  <si>
    <t>人吉市</t>
  </si>
  <si>
    <t>中津市</t>
  </si>
  <si>
    <t>延岡市</t>
  </si>
  <si>
    <t>枕崎市</t>
  </si>
  <si>
    <t>石垣市</t>
  </si>
  <si>
    <t>札幌市白石区</t>
  </si>
  <si>
    <t>仙台市太白区</t>
  </si>
  <si>
    <t>古河市</t>
  </si>
  <si>
    <t>佐野市</t>
  </si>
  <si>
    <t>伊勢崎市</t>
  </si>
  <si>
    <t>さいたま市見沼区</t>
  </si>
  <si>
    <t>千葉市若葉区</t>
  </si>
  <si>
    <t>新宿区</t>
  </si>
  <si>
    <t>横浜市中区</t>
  </si>
  <si>
    <t>新潟市江南区</t>
  </si>
  <si>
    <t>氷見市</t>
  </si>
  <si>
    <t>輪島市</t>
  </si>
  <si>
    <t>大野市</t>
  </si>
  <si>
    <t>山梨市</t>
  </si>
  <si>
    <t>岡谷市</t>
  </si>
  <si>
    <t>多治見市</t>
  </si>
  <si>
    <t>名古屋市西区</t>
  </si>
  <si>
    <t>松阪市</t>
  </si>
  <si>
    <t>近江八幡市</t>
  </si>
  <si>
    <t>京都市中京区</t>
  </si>
  <si>
    <t>大阪市西区</t>
  </si>
  <si>
    <t>神戸市長田区</t>
  </si>
  <si>
    <t>天理市</t>
  </si>
  <si>
    <t>有田市</t>
  </si>
  <si>
    <t>境港市</t>
  </si>
  <si>
    <t>益田市</t>
  </si>
  <si>
    <t>岡山市南区</t>
  </si>
  <si>
    <t>広島市西区</t>
  </si>
  <si>
    <t>萩市</t>
  </si>
  <si>
    <t>阿南市</t>
  </si>
  <si>
    <t>善通寺市</t>
  </si>
  <si>
    <t>八幡浜市</t>
  </si>
  <si>
    <t>南国市</t>
  </si>
  <si>
    <t>北九州市小倉北区</t>
  </si>
  <si>
    <t>多久市</t>
  </si>
  <si>
    <t>諫早市</t>
  </si>
  <si>
    <t>荒尾市</t>
  </si>
  <si>
    <t>日田市</t>
  </si>
  <si>
    <t>日南市</t>
  </si>
  <si>
    <t>阿久根市</t>
  </si>
  <si>
    <t>浦添市</t>
  </si>
  <si>
    <t>札幌市豊平区</t>
  </si>
  <si>
    <t>仙台市泉区</t>
  </si>
  <si>
    <t>石岡市</t>
  </si>
  <si>
    <t>鹿沼市</t>
  </si>
  <si>
    <t>太田市</t>
  </si>
  <si>
    <t>さいたま市中央区</t>
  </si>
  <si>
    <t>千葉市緑区</t>
  </si>
  <si>
    <t>文京区</t>
  </si>
  <si>
    <t>横浜市南区</t>
  </si>
  <si>
    <t>新潟市秋葉区</t>
  </si>
  <si>
    <t>滑川市</t>
  </si>
  <si>
    <t>珠洲市</t>
  </si>
  <si>
    <t>勝山市</t>
  </si>
  <si>
    <t>大月市</t>
  </si>
  <si>
    <t>飯田市</t>
  </si>
  <si>
    <t>関市</t>
  </si>
  <si>
    <t>浜松市中区</t>
  </si>
  <si>
    <t>名古屋市中村区</t>
  </si>
  <si>
    <t>桑名市</t>
  </si>
  <si>
    <t>草津市</t>
  </si>
  <si>
    <t>京都市東山区</t>
  </si>
  <si>
    <t>大阪市港区</t>
  </si>
  <si>
    <t>神戸市須磨区</t>
  </si>
  <si>
    <t>橿原市</t>
  </si>
  <si>
    <t>御坊市</t>
  </si>
  <si>
    <t>大田市</t>
  </si>
  <si>
    <t>倉敷市</t>
  </si>
  <si>
    <t>広島市安佐南区</t>
  </si>
  <si>
    <t>防府市</t>
  </si>
  <si>
    <t>吉野川市</t>
  </si>
  <si>
    <t>観音寺市</t>
  </si>
  <si>
    <t>新居浜市</t>
  </si>
  <si>
    <t>土佐市</t>
  </si>
  <si>
    <t>北九州市小倉南区</t>
  </si>
  <si>
    <t>伊万里市</t>
  </si>
  <si>
    <t>大村市</t>
  </si>
  <si>
    <t>水俣市</t>
  </si>
  <si>
    <t>佐伯市</t>
  </si>
  <si>
    <t>小林市</t>
  </si>
  <si>
    <t>出水市</t>
  </si>
  <si>
    <t>名護市</t>
  </si>
  <si>
    <t>札幌市南区</t>
  </si>
  <si>
    <t>石巻市</t>
  </si>
  <si>
    <t>結城市</t>
  </si>
  <si>
    <t>日光市</t>
  </si>
  <si>
    <t>沼田市</t>
  </si>
  <si>
    <t>さいたま市桜区</t>
  </si>
  <si>
    <t>千葉市美浜区</t>
  </si>
  <si>
    <t>台東区</t>
  </si>
  <si>
    <t>横浜市保土ケ谷区</t>
  </si>
  <si>
    <t>新潟市南区</t>
  </si>
  <si>
    <t>黒部市</t>
  </si>
  <si>
    <t>加賀市</t>
  </si>
  <si>
    <t>鯖江市</t>
  </si>
  <si>
    <t>韮崎市</t>
  </si>
  <si>
    <t>諏訪市</t>
  </si>
  <si>
    <t>中津川市</t>
  </si>
  <si>
    <t>浜松市東区</t>
  </si>
  <si>
    <t>名古屋市中区</t>
  </si>
  <si>
    <t>鈴鹿市</t>
  </si>
  <si>
    <t>守山市</t>
  </si>
  <si>
    <t>京都市下京区</t>
  </si>
  <si>
    <t>大阪市大正区</t>
  </si>
  <si>
    <t>神戸市垂水区</t>
  </si>
  <si>
    <t>桜井市</t>
  </si>
  <si>
    <t>田辺市</t>
  </si>
  <si>
    <t>安来市</t>
  </si>
  <si>
    <t>津山市</t>
  </si>
  <si>
    <t>広島市安佐北区</t>
  </si>
  <si>
    <t>下松市</t>
  </si>
  <si>
    <t>阿波市</t>
  </si>
  <si>
    <t>さぬき市</t>
  </si>
  <si>
    <t>西条市</t>
  </si>
  <si>
    <t>須崎市</t>
  </si>
  <si>
    <t>北九州市八幡東区</t>
  </si>
  <si>
    <t>武雄市</t>
  </si>
  <si>
    <t>平戸市</t>
  </si>
  <si>
    <t>玉名市</t>
  </si>
  <si>
    <t>臼杵市</t>
  </si>
  <si>
    <t>日向市</t>
  </si>
  <si>
    <t>指宿市</t>
  </si>
  <si>
    <t>糸満市</t>
  </si>
  <si>
    <t>札幌市西区</t>
  </si>
  <si>
    <t>塩竈市</t>
  </si>
  <si>
    <t>龍ケ崎市</t>
  </si>
  <si>
    <t>小山市</t>
  </si>
  <si>
    <t>館林市</t>
  </si>
  <si>
    <t>さいたま市浦和区</t>
  </si>
  <si>
    <t>銚子市</t>
  </si>
  <si>
    <t>墨田区</t>
  </si>
  <si>
    <t>横浜市磯子区</t>
  </si>
  <si>
    <t>新潟市西区</t>
  </si>
  <si>
    <t>砺波市</t>
  </si>
  <si>
    <t>羽咋市</t>
  </si>
  <si>
    <t>あわら市</t>
  </si>
  <si>
    <t>南アルプス市</t>
  </si>
  <si>
    <t>須坂市</t>
  </si>
  <si>
    <t>美濃市</t>
  </si>
  <si>
    <t>浜松市西区</t>
  </si>
  <si>
    <t>名古屋市昭和区</t>
  </si>
  <si>
    <t>名張市</t>
  </si>
  <si>
    <t>栗東市</t>
  </si>
  <si>
    <t>京都市南区</t>
  </si>
  <si>
    <t>大阪市天王寺区</t>
  </si>
  <si>
    <t>神戸市北区</t>
  </si>
  <si>
    <t>五條市</t>
  </si>
  <si>
    <t>新宮市</t>
  </si>
  <si>
    <t>江津市</t>
  </si>
  <si>
    <t>玉野市</t>
  </si>
  <si>
    <t>広島市安芸区</t>
  </si>
  <si>
    <t>岩国市</t>
  </si>
  <si>
    <t>美馬市</t>
  </si>
  <si>
    <t>東かがわ市</t>
  </si>
  <si>
    <t>大洲市</t>
  </si>
  <si>
    <t>宿毛市</t>
  </si>
  <si>
    <t>北九州市八幡西区</t>
  </si>
  <si>
    <t>鹿島市</t>
  </si>
  <si>
    <t>松浦市</t>
  </si>
  <si>
    <t>山鹿市</t>
  </si>
  <si>
    <t>津久見市</t>
  </si>
  <si>
    <t>串間市</t>
  </si>
  <si>
    <t>西之表市</t>
  </si>
  <si>
    <t>沖縄市</t>
  </si>
  <si>
    <t>札幌市厚別区</t>
  </si>
  <si>
    <t>気仙沼市</t>
  </si>
  <si>
    <t>下妻市</t>
  </si>
  <si>
    <t>真岡市</t>
  </si>
  <si>
    <t>渋川市</t>
  </si>
  <si>
    <t>さいたま市南区</t>
  </si>
  <si>
    <t>市川市</t>
  </si>
  <si>
    <t>江東区</t>
  </si>
  <si>
    <t>横浜市金沢区</t>
  </si>
  <si>
    <t>新潟市西蒲区</t>
  </si>
  <si>
    <t>小矢部市</t>
  </si>
  <si>
    <t>かほく市</t>
  </si>
  <si>
    <t>越前市</t>
  </si>
  <si>
    <t>北杜市</t>
  </si>
  <si>
    <t>小諸市</t>
  </si>
  <si>
    <t>瑞浪市</t>
  </si>
  <si>
    <t>浜松市南区</t>
  </si>
  <si>
    <t>名古屋市瑞穂区</t>
  </si>
  <si>
    <t>尾鷲市</t>
  </si>
  <si>
    <t>甲賀市</t>
  </si>
  <si>
    <t>京都市右京区</t>
  </si>
  <si>
    <t>大阪市浪速区</t>
  </si>
  <si>
    <t>神戸市中央区</t>
  </si>
  <si>
    <t>御所市</t>
  </si>
  <si>
    <t>紀の川市</t>
  </si>
  <si>
    <t>雲南市</t>
  </si>
  <si>
    <t>笠岡市</t>
  </si>
  <si>
    <t>広島市佐伯区</t>
  </si>
  <si>
    <t>光市</t>
  </si>
  <si>
    <t>三好市</t>
  </si>
  <si>
    <t>三豊市</t>
  </si>
  <si>
    <t>伊予市</t>
  </si>
  <si>
    <t>土佐清水市</t>
  </si>
  <si>
    <t>福岡市東区</t>
  </si>
  <si>
    <t>小城市</t>
  </si>
  <si>
    <t>対馬市</t>
  </si>
  <si>
    <t>菊池市</t>
  </si>
  <si>
    <t>竹田市</t>
  </si>
  <si>
    <t>西都市</t>
  </si>
  <si>
    <t>垂水市</t>
  </si>
  <si>
    <t>豊見城市</t>
  </si>
  <si>
    <t>札幌市手稲区</t>
  </si>
  <si>
    <t>白石市</t>
  </si>
  <si>
    <t>常総市</t>
  </si>
  <si>
    <t>大田原市</t>
  </si>
  <si>
    <t>藤岡市</t>
  </si>
  <si>
    <t>さいたま市緑区</t>
  </si>
  <si>
    <t>船橋市</t>
  </si>
  <si>
    <t>品川区</t>
  </si>
  <si>
    <t>横浜市港北区</t>
  </si>
  <si>
    <t>長岡市</t>
  </si>
  <si>
    <t>南砺市</t>
  </si>
  <si>
    <t>白山市</t>
  </si>
  <si>
    <t>坂井市</t>
  </si>
  <si>
    <t>甲斐市</t>
  </si>
  <si>
    <t>伊那市</t>
  </si>
  <si>
    <t>羽島市</t>
  </si>
  <si>
    <t>浜松市北区</t>
  </si>
  <si>
    <t>名古屋市熱田区</t>
  </si>
  <si>
    <t>亀山市</t>
  </si>
  <si>
    <t>野洲市</t>
  </si>
  <si>
    <t>京都市伏見区</t>
  </si>
  <si>
    <t>大阪市西淀川区</t>
  </si>
  <si>
    <t>神戸市西区</t>
  </si>
  <si>
    <t>生駒市</t>
  </si>
  <si>
    <t>岩出市</t>
  </si>
  <si>
    <t>井原市</t>
  </si>
  <si>
    <t>呉市</t>
  </si>
  <si>
    <t>長門市</t>
  </si>
  <si>
    <t>四国中央市</t>
  </si>
  <si>
    <t>四万十市</t>
  </si>
  <si>
    <t>福岡市博多区</t>
  </si>
  <si>
    <t>嬉野市</t>
  </si>
  <si>
    <t>壱岐市</t>
  </si>
  <si>
    <t>宇土市</t>
  </si>
  <si>
    <t>豊後高田市</t>
  </si>
  <si>
    <t>えびの市</t>
  </si>
  <si>
    <t>うるま市</t>
  </si>
  <si>
    <t>札幌市清田区</t>
  </si>
  <si>
    <t>名取市</t>
  </si>
  <si>
    <t>常陸太田市</t>
  </si>
  <si>
    <t>矢板市</t>
  </si>
  <si>
    <t>富岡市</t>
  </si>
  <si>
    <t>さいたま市岩槻区</t>
  </si>
  <si>
    <t>館山市</t>
  </si>
  <si>
    <t>目黒区</t>
  </si>
  <si>
    <t>横浜市戸塚区</t>
  </si>
  <si>
    <t>三条市</t>
  </si>
  <si>
    <t>射水市</t>
  </si>
  <si>
    <t>能美市</t>
  </si>
  <si>
    <t>笛吹市</t>
  </si>
  <si>
    <t>駒ヶ根市</t>
  </si>
  <si>
    <t>恵那市</t>
  </si>
  <si>
    <t>浜松市浜北区</t>
  </si>
  <si>
    <t>名古屋市中川区</t>
  </si>
  <si>
    <t>鳥羽市</t>
  </si>
  <si>
    <t>湖南市</t>
  </si>
  <si>
    <t>京都市山科区</t>
  </si>
  <si>
    <t>大阪市東淀川区</t>
  </si>
  <si>
    <t>姫路市</t>
  </si>
  <si>
    <t>香芝市</t>
  </si>
  <si>
    <t>総社市</t>
  </si>
  <si>
    <t>竹原市</t>
  </si>
  <si>
    <t>柳井市</t>
  </si>
  <si>
    <t>西予市</t>
  </si>
  <si>
    <t>香南市</t>
  </si>
  <si>
    <t>福岡市中央区</t>
  </si>
  <si>
    <t>神埼市</t>
  </si>
  <si>
    <t>五島市</t>
  </si>
  <si>
    <t>上天草市</t>
  </si>
  <si>
    <t>杵築市</t>
  </si>
  <si>
    <t>日置市</t>
  </si>
  <si>
    <t>きょう</t>
    <phoneticPr fontId="2"/>
  </si>
  <si>
    <t>宮古島市</t>
  </si>
  <si>
    <t>函館市</t>
  </si>
  <si>
    <t>角田市</t>
  </si>
  <si>
    <t>高萩市</t>
  </si>
  <si>
    <t>那須塩原市</t>
  </si>
  <si>
    <t>安中市</t>
  </si>
  <si>
    <t>川越市</t>
  </si>
  <si>
    <t>木更津市</t>
  </si>
  <si>
    <t>大田区</t>
  </si>
  <si>
    <t>横浜市港南区</t>
  </si>
  <si>
    <t>柏崎市</t>
  </si>
  <si>
    <t>上野原市</t>
  </si>
  <si>
    <t>中野市</t>
  </si>
  <si>
    <t>美濃加茂市</t>
  </si>
  <si>
    <t>浜松市天竜区</t>
  </si>
  <si>
    <t>名古屋市港区</t>
  </si>
  <si>
    <t>熊野市</t>
  </si>
  <si>
    <t>高島市</t>
  </si>
  <si>
    <t>京都市西京区</t>
  </si>
  <si>
    <t>大阪市東成区</t>
  </si>
  <si>
    <t>尼崎市</t>
  </si>
  <si>
    <t>葛城市</t>
  </si>
  <si>
    <t>高梁市</t>
  </si>
  <si>
    <t>三原市</t>
  </si>
  <si>
    <t>エビデンス帳票出力</t>
    <rPh sb="5" eb="7">
      <t>チョウヒョウ</t>
    </rPh>
    <rPh sb="7" eb="9">
      <t>シュツリョク</t>
    </rPh>
    <phoneticPr fontId="2"/>
  </si>
  <si>
    <t>美祢市</t>
  </si>
  <si>
    <t>東温市</t>
  </si>
  <si>
    <t>香美市</t>
  </si>
  <si>
    <t>福岡市南区</t>
  </si>
  <si>
    <t>西海市</t>
  </si>
  <si>
    <t>宇城市</t>
  </si>
  <si>
    <t>宇佐市</t>
  </si>
  <si>
    <t>曽於市</t>
  </si>
  <si>
    <t>南城市</t>
  </si>
  <si>
    <t>小樽市</t>
  </si>
  <si>
    <t>多賀城市</t>
  </si>
  <si>
    <t>北茨城市</t>
  </si>
  <si>
    <t>さくら市</t>
  </si>
  <si>
    <t>みどり市</t>
  </si>
  <si>
    <t>熊谷市</t>
  </si>
  <si>
    <t>松戸市</t>
  </si>
  <si>
    <t>世田谷区</t>
  </si>
  <si>
    <t>横浜市旭区</t>
  </si>
  <si>
    <t>新発田市</t>
  </si>
  <si>
    <t>甲州市</t>
  </si>
  <si>
    <t>大町市</t>
  </si>
  <si>
    <t>土岐市</t>
  </si>
  <si>
    <t>沼津市</t>
  </si>
  <si>
    <t>名古屋市南区</t>
  </si>
  <si>
    <t>いなべ市</t>
  </si>
  <si>
    <t>東近江市</t>
  </si>
  <si>
    <t>福知山市</t>
  </si>
  <si>
    <t>大阪市生野区</t>
  </si>
  <si>
    <t>明石市</t>
  </si>
  <si>
    <t>宇陀市</t>
  </si>
  <si>
    <t>新見市</t>
  </si>
  <si>
    <t>尾道市</t>
  </si>
  <si>
    <t>周南市</t>
  </si>
  <si>
    <t>福岡市西区</t>
  </si>
  <si>
    <t>雲仙市</t>
  </si>
  <si>
    <t>阿蘇市</t>
  </si>
  <si>
    <t>豊後大野市</t>
  </si>
  <si>
    <t>霧島市</t>
  </si>
  <si>
    <t>旭川市</t>
  </si>
  <si>
    <t>岩沼市</t>
  </si>
  <si>
    <t>笠間市</t>
  </si>
  <si>
    <t>那須烏山市</t>
  </si>
  <si>
    <t>川口市</t>
  </si>
  <si>
    <t>野田市</t>
  </si>
  <si>
    <t>渋谷区</t>
  </si>
  <si>
    <t>横浜市緑区</t>
  </si>
  <si>
    <t>小千谷市</t>
  </si>
  <si>
    <t>中央市</t>
  </si>
  <si>
    <t>飯山市</t>
  </si>
  <si>
    <t>各務原市</t>
  </si>
  <si>
    <t>熱海市</t>
  </si>
  <si>
    <t>名古屋市守山区</t>
  </si>
  <si>
    <t>志摩市</t>
  </si>
  <si>
    <t>米原市</t>
  </si>
  <si>
    <t>舞鶴市</t>
  </si>
  <si>
    <t>大阪市旭区</t>
  </si>
  <si>
    <t>西宮市</t>
  </si>
  <si>
    <t>備前市</t>
  </si>
  <si>
    <t>福山市</t>
  </si>
  <si>
    <t>山陽小野田市</t>
  </si>
  <si>
    <t>福岡市城南区</t>
  </si>
  <si>
    <t>南島原市</t>
  </si>
  <si>
    <t>天草市</t>
  </si>
  <si>
    <t>由布市</t>
  </si>
  <si>
    <t>いちき串木野市</t>
  </si>
  <si>
    <t>室蘭市</t>
  </si>
  <si>
    <t>登米市</t>
  </si>
  <si>
    <t>取手市</t>
  </si>
  <si>
    <t>下野市</t>
  </si>
  <si>
    <t>行田市</t>
  </si>
  <si>
    <t>茂原市</t>
  </si>
  <si>
    <t>中野区</t>
  </si>
  <si>
    <t>横浜市瀬谷区</t>
  </si>
  <si>
    <t>加茂市</t>
  </si>
  <si>
    <t>茅野市</t>
  </si>
  <si>
    <t>可児市</t>
  </si>
  <si>
    <t>三島市</t>
  </si>
  <si>
    <t>名古屋市緑区</t>
  </si>
  <si>
    <t>伊賀市</t>
  </si>
  <si>
    <t>綾部市</t>
  </si>
  <si>
    <t>大阪市城東区</t>
  </si>
  <si>
    <t>洲本市</t>
  </si>
  <si>
    <t>瀬戸内市</t>
  </si>
  <si>
    <t>府中市</t>
  </si>
  <si>
    <t>福岡市早良区</t>
  </si>
  <si>
    <t>合志市</t>
  </si>
  <si>
    <t>国東市</t>
  </si>
  <si>
    <t>南さつま市</t>
  </si>
  <si>
    <t>釧路市</t>
  </si>
  <si>
    <t>栗原市</t>
  </si>
  <si>
    <t>牛久市</t>
  </si>
  <si>
    <t>秩父市</t>
  </si>
  <si>
    <t>成田市</t>
  </si>
  <si>
    <t>杉並区</t>
  </si>
  <si>
    <t>横浜市栄区</t>
  </si>
  <si>
    <t>十日町市</t>
  </si>
  <si>
    <t>塩尻市</t>
  </si>
  <si>
    <t>山県市</t>
  </si>
  <si>
    <t>富士宮市</t>
  </si>
  <si>
    <t>名古屋市名東区</t>
  </si>
  <si>
    <t>宇治市</t>
  </si>
  <si>
    <t>大阪市阿倍野区</t>
  </si>
  <si>
    <t>芦屋市</t>
  </si>
  <si>
    <t>赤磐市</t>
  </si>
  <si>
    <t>三次市</t>
  </si>
  <si>
    <t>大牟田市</t>
  </si>
  <si>
    <t>姫島村</t>
  </si>
  <si>
    <t>志布志市</t>
  </si>
  <si>
    <t>帯広市</t>
  </si>
  <si>
    <t>東松島市</t>
  </si>
  <si>
    <t>つくば市</t>
  </si>
  <si>
    <t>所沢市</t>
  </si>
  <si>
    <t>佐倉市</t>
  </si>
  <si>
    <t>豊島区</t>
  </si>
  <si>
    <t>横浜市泉区</t>
  </si>
  <si>
    <t>見附市</t>
  </si>
  <si>
    <t>瑞穂市</t>
  </si>
  <si>
    <t>伊東市</t>
  </si>
  <si>
    <t>名古屋市天白区</t>
  </si>
  <si>
    <t>宮津市</t>
  </si>
  <si>
    <t>大阪市住吉区</t>
  </si>
  <si>
    <t>伊丹市</t>
  </si>
  <si>
    <t>真庭市</t>
  </si>
  <si>
    <t>庄原市</t>
  </si>
  <si>
    <t>久留米市</t>
  </si>
  <si>
    <t>奄美市</t>
  </si>
  <si>
    <t>北見市</t>
  </si>
  <si>
    <t>大崎市</t>
  </si>
  <si>
    <t>ひたちなか市</t>
  </si>
  <si>
    <t>飯能市</t>
  </si>
  <si>
    <t>東金市</t>
  </si>
  <si>
    <t>北区</t>
  </si>
  <si>
    <t>横浜市青葉区</t>
  </si>
  <si>
    <t>村上市</t>
  </si>
  <si>
    <t>千曲市</t>
  </si>
  <si>
    <t>飛騨市</t>
  </si>
  <si>
    <t>島田市</t>
  </si>
  <si>
    <t>豊橋市</t>
  </si>
  <si>
    <t>亀岡市</t>
  </si>
  <si>
    <t>大阪市東住吉区</t>
  </si>
  <si>
    <t>相生市</t>
  </si>
  <si>
    <t>美作市</t>
  </si>
  <si>
    <t>大竹市</t>
  </si>
  <si>
    <t>直方市</t>
  </si>
  <si>
    <t>南九州市</t>
  </si>
  <si>
    <t>夕張市</t>
  </si>
  <si>
    <t>鹿嶋市</t>
  </si>
  <si>
    <t>加須市</t>
  </si>
  <si>
    <t>旭市</t>
  </si>
  <si>
    <t>荒川区</t>
  </si>
  <si>
    <t>横浜市都筑区</t>
  </si>
  <si>
    <t>燕市</t>
  </si>
  <si>
    <t>東御市</t>
  </si>
  <si>
    <t>本巣市</t>
  </si>
  <si>
    <t>富士市</t>
  </si>
  <si>
    <t>岡崎市</t>
  </si>
  <si>
    <t>城陽市</t>
  </si>
  <si>
    <t>大阪市西成区</t>
  </si>
  <si>
    <t>豊岡市</t>
  </si>
  <si>
    <t>浅口市</t>
  </si>
  <si>
    <t>東広島市</t>
  </si>
  <si>
    <t>飯塚市</t>
  </si>
  <si>
    <t>伊佐市</t>
  </si>
  <si>
    <t>注意レベル</t>
    <rPh sb="0" eb="2">
      <t>チュウイ</t>
    </rPh>
    <phoneticPr fontId="2"/>
  </si>
  <si>
    <t>警戒レベル</t>
    <rPh sb="0" eb="2">
      <t>ケイカイ</t>
    </rPh>
    <phoneticPr fontId="2"/>
  </si>
  <si>
    <t>/</t>
    <phoneticPr fontId="2"/>
  </si>
  <si>
    <t xml:space="preserve"> 0:00:00</t>
    <phoneticPr fontId="2"/>
  </si>
  <si>
    <t xml:space="preserve"> 23:59:59</t>
    <phoneticPr fontId="2"/>
  </si>
  <si>
    <t>●</t>
    <phoneticPr fontId="2"/>
  </si>
  <si>
    <t>技術提案でKIYOMASAを取り入れた</t>
    <rPh sb="0" eb="2">
      <t>ギジュツ</t>
    </rPh>
    <rPh sb="2" eb="4">
      <t>テイアン</t>
    </rPh>
    <rPh sb="14" eb="15">
      <t>ト</t>
    </rPh>
    <rPh sb="16" eb="17">
      <t>イ</t>
    </rPh>
    <phoneticPr fontId="2"/>
  </si>
  <si>
    <t>技術提案で気象情報を取り入れた</t>
    <rPh sb="0" eb="2">
      <t>ギジュツ</t>
    </rPh>
    <rPh sb="2" eb="4">
      <t>テイアン</t>
    </rPh>
    <rPh sb="5" eb="7">
      <t>キショウ</t>
    </rPh>
    <rPh sb="7" eb="9">
      <t>ジョウホウ</t>
    </rPh>
    <rPh sb="10" eb="11">
      <t>ト</t>
    </rPh>
    <rPh sb="12" eb="13">
      <t>イ</t>
    </rPh>
    <phoneticPr fontId="2"/>
  </si>
  <si>
    <t>山梨県</t>
    <phoneticPr fontId="2"/>
  </si>
  <si>
    <t>大阪府</t>
    <phoneticPr fontId="2"/>
  </si>
  <si>
    <t>島根県</t>
    <phoneticPr fontId="2"/>
  </si>
  <si>
    <t>請求書送付先(現場と違う場合のみ記入)</t>
    <rPh sb="0" eb="3">
      <t>セイキュウショ</t>
    </rPh>
    <rPh sb="3" eb="5">
      <t>ソウフ</t>
    </rPh>
    <rPh sb="5" eb="6">
      <t>サキ</t>
    </rPh>
    <rPh sb="7" eb="9">
      <t>ゲンバ</t>
    </rPh>
    <rPh sb="10" eb="11">
      <t>チガ</t>
    </rPh>
    <rPh sb="12" eb="14">
      <t>バアイ</t>
    </rPh>
    <rPh sb="16" eb="18">
      <t>キニュウ</t>
    </rPh>
    <phoneticPr fontId="2"/>
  </si>
  <si>
    <t>部署名/担当者名</t>
    <rPh sb="0" eb="2">
      <t>ブショ</t>
    </rPh>
    <rPh sb="2" eb="3">
      <t>メイ</t>
    </rPh>
    <rPh sb="4" eb="6">
      <t>タントウ</t>
    </rPh>
    <rPh sb="6" eb="7">
      <t>シャ</t>
    </rPh>
    <rPh sb="7" eb="8">
      <t>メイ</t>
    </rPh>
    <phoneticPr fontId="2"/>
  </si>
  <si>
    <t>(弊社使用欄)</t>
    <rPh sb="1" eb="3">
      <t>ヘイシャ</t>
    </rPh>
    <rPh sb="3" eb="6">
      <t>シヨウラン</t>
    </rPh>
    <phoneticPr fontId="2"/>
  </si>
  <si>
    <t>確　認</t>
    <rPh sb="0" eb="1">
      <t>アキラ</t>
    </rPh>
    <rPh sb="2" eb="3">
      <t>シノブ</t>
    </rPh>
    <phoneticPr fontId="2"/>
  </si>
  <si>
    <t>メールアドレス⑦</t>
    <phoneticPr fontId="2"/>
  </si>
  <si>
    <t>メールアドレス⑧</t>
    <phoneticPr fontId="2"/>
  </si>
  <si>
    <t>メールアドレス⑨</t>
    <phoneticPr fontId="2"/>
  </si>
  <si>
    <t>メールアドレス⑩</t>
    <phoneticPr fontId="2"/>
  </si>
  <si>
    <t>メールアドレス⑪</t>
    <phoneticPr fontId="2"/>
  </si>
  <si>
    <t>メールアドレス⑫</t>
    <phoneticPr fontId="2"/>
  </si>
  <si>
    <t>メールアドレス⑬</t>
    <phoneticPr fontId="2"/>
  </si>
  <si>
    <t>メールアドレス⑭</t>
    <phoneticPr fontId="2"/>
  </si>
  <si>
    <t>メールアドレス⑮</t>
    <phoneticPr fontId="2"/>
  </si>
  <si>
    <t>メールアドレス⑯</t>
    <phoneticPr fontId="2"/>
  </si>
  <si>
    <t>メールアドレス⑰</t>
    <phoneticPr fontId="2"/>
  </si>
  <si>
    <t>メールアドレス⑱</t>
    <phoneticPr fontId="2"/>
  </si>
  <si>
    <t>メールアドレス⑲</t>
    <phoneticPr fontId="2"/>
  </si>
  <si>
    <t>メールアドレス⑳</t>
    <phoneticPr fontId="2"/>
  </si>
  <si>
    <t>初期設定費用</t>
    <rPh sb="0" eb="2">
      <t>ショキ</t>
    </rPh>
    <rPh sb="2" eb="4">
      <t>セッテイ</t>
    </rPh>
    <rPh sb="4" eb="6">
      <t>ヒヨウ</t>
    </rPh>
    <phoneticPr fontId="2"/>
  </si>
  <si>
    <t>受　付</t>
    <rPh sb="0" eb="1">
      <t>ウ</t>
    </rPh>
    <rPh sb="2" eb="3">
      <t>ツ</t>
    </rPh>
    <phoneticPr fontId="2"/>
  </si>
  <si>
    <t>サイト構築</t>
    <rPh sb="3" eb="5">
      <t>コウチク</t>
    </rPh>
    <phoneticPr fontId="2"/>
  </si>
  <si>
    <t>月　　　　日</t>
    <rPh sb="0" eb="1">
      <t>ツキ</t>
    </rPh>
    <rPh sb="5" eb="6">
      <t>ニチ</t>
    </rPh>
    <phoneticPr fontId="2"/>
  </si>
  <si>
    <t>岩見沢市</t>
  </si>
  <si>
    <t>潮来市</t>
  </si>
  <si>
    <t>本庄市</t>
  </si>
  <si>
    <t>習志野市</t>
  </si>
  <si>
    <t>板橋区</t>
  </si>
  <si>
    <t>糸魚川市</t>
  </si>
  <si>
    <t>安曇野市</t>
  </si>
  <si>
    <t>郡上市</t>
  </si>
  <si>
    <t>磐田市</t>
  </si>
  <si>
    <t>一宮市</t>
  </si>
  <si>
    <t>向日市</t>
  </si>
  <si>
    <t>大阪市淀川区</t>
  </si>
  <si>
    <t>加古川市</t>
  </si>
  <si>
    <t>廿日市市</t>
  </si>
  <si>
    <t>田川市</t>
  </si>
  <si>
    <t>姶良市</t>
  </si>
  <si>
    <t>網走市</t>
  </si>
  <si>
    <t>守谷市</t>
  </si>
  <si>
    <t>東松山市</t>
  </si>
  <si>
    <t>柏市</t>
  </si>
  <si>
    <t>練馬区</t>
  </si>
  <si>
    <t>川崎市川崎区</t>
  </si>
  <si>
    <t>妙高市</t>
  </si>
  <si>
    <t>下呂市</t>
  </si>
  <si>
    <t>焼津市</t>
  </si>
  <si>
    <t>瀬戸市</t>
  </si>
  <si>
    <t>長岡京市</t>
  </si>
  <si>
    <t>大阪市鶴見区</t>
  </si>
  <si>
    <t>赤穂市</t>
  </si>
  <si>
    <t>安芸高田市</t>
  </si>
  <si>
    <t>柳川市</t>
  </si>
  <si>
    <t>留萌市</t>
  </si>
  <si>
    <t>常陸大宮市</t>
  </si>
  <si>
    <t>春日部市</t>
  </si>
  <si>
    <t>勝浦市</t>
  </si>
  <si>
    <t>足立区</t>
  </si>
  <si>
    <t>川崎市幸区</t>
  </si>
  <si>
    <t>五泉市</t>
  </si>
  <si>
    <t>海津市</t>
  </si>
  <si>
    <t>掛川市</t>
  </si>
  <si>
    <t>半田市</t>
  </si>
  <si>
    <t>八幡市</t>
  </si>
  <si>
    <t>大阪市住之江区</t>
  </si>
  <si>
    <t>西脇市</t>
  </si>
  <si>
    <t>江田島市</t>
  </si>
  <si>
    <t>八女市</t>
  </si>
  <si>
    <t>苫小牧市</t>
  </si>
  <si>
    <t>那珂市</t>
  </si>
  <si>
    <t>狭山市</t>
  </si>
  <si>
    <t>市原市</t>
  </si>
  <si>
    <t>葛飾区</t>
  </si>
  <si>
    <t>川崎市中原区</t>
  </si>
  <si>
    <t>上越市</t>
  </si>
  <si>
    <t>藤枝市</t>
  </si>
  <si>
    <t>春日井市</t>
  </si>
  <si>
    <t>京田辺市</t>
  </si>
  <si>
    <t>大阪市平野区</t>
  </si>
  <si>
    <t>宝塚市</t>
  </si>
  <si>
    <t>筑後市</t>
  </si>
  <si>
    <t>稚内市</t>
  </si>
  <si>
    <t>筑西市</t>
  </si>
  <si>
    <t>羽生市</t>
  </si>
  <si>
    <t>流山市</t>
  </si>
  <si>
    <t>江戸川区</t>
  </si>
  <si>
    <t>川崎市高津区</t>
  </si>
  <si>
    <t>阿賀野市</t>
  </si>
  <si>
    <t>御殿場市</t>
  </si>
  <si>
    <t>豊川市</t>
  </si>
  <si>
    <t>京丹後市</t>
  </si>
  <si>
    <t>大阪市北区</t>
  </si>
  <si>
    <t>三木市</t>
  </si>
  <si>
    <t>大川市</t>
  </si>
  <si>
    <t>美唄市</t>
  </si>
  <si>
    <t>坂東市</t>
  </si>
  <si>
    <t>鴻巣市</t>
  </si>
  <si>
    <t>八千代市</t>
  </si>
  <si>
    <t>八王子市</t>
  </si>
  <si>
    <t>川崎市多摩区</t>
  </si>
  <si>
    <t>佐渡市</t>
  </si>
  <si>
    <t>袋井市</t>
  </si>
  <si>
    <t>津島市</t>
  </si>
  <si>
    <t>南丹市</t>
  </si>
  <si>
    <t>大阪市中央区</t>
  </si>
  <si>
    <t>高砂市</t>
  </si>
  <si>
    <t>行橋市</t>
  </si>
  <si>
    <t>芦別市</t>
  </si>
  <si>
    <t>稲敷市</t>
  </si>
  <si>
    <t>深谷市</t>
  </si>
  <si>
    <t>我孫子市</t>
  </si>
  <si>
    <t>立川市</t>
  </si>
  <si>
    <t>川崎市宮前区</t>
  </si>
  <si>
    <t>魚沼市</t>
  </si>
  <si>
    <t>下田市</t>
  </si>
  <si>
    <t>碧南市</t>
  </si>
  <si>
    <t>木津川市</t>
  </si>
  <si>
    <t>川西市</t>
  </si>
  <si>
    <t>豊前市</t>
  </si>
  <si>
    <t>江別市</t>
  </si>
  <si>
    <t>かすみがうら市</t>
  </si>
  <si>
    <t>上尾市</t>
  </si>
  <si>
    <t>鴨川市</t>
  </si>
  <si>
    <t>武蔵野市</t>
  </si>
  <si>
    <t>川崎市麻生区</t>
  </si>
  <si>
    <t>南魚沼市</t>
  </si>
  <si>
    <t>裾野市</t>
  </si>
  <si>
    <t>刈谷市</t>
  </si>
  <si>
    <t>堺市堺区</t>
  </si>
  <si>
    <t>小野市</t>
  </si>
  <si>
    <t>中間市</t>
  </si>
  <si>
    <t>赤平市</t>
  </si>
  <si>
    <t>桜川市</t>
  </si>
  <si>
    <t>草加市</t>
  </si>
  <si>
    <t>鎌ケ谷市</t>
  </si>
  <si>
    <t>三鷹市</t>
  </si>
  <si>
    <t>胎内市</t>
  </si>
  <si>
    <t>湖西市</t>
  </si>
  <si>
    <t>豊田市</t>
  </si>
  <si>
    <t>堺市中区</t>
  </si>
  <si>
    <t>三田市</t>
  </si>
  <si>
    <t>小郡市</t>
  </si>
  <si>
    <t>紋別市</t>
  </si>
  <si>
    <t>神栖市</t>
  </si>
  <si>
    <t>越谷市</t>
  </si>
  <si>
    <t>君津市</t>
  </si>
  <si>
    <t>青梅市</t>
  </si>
  <si>
    <t>相模原市緑区</t>
  </si>
  <si>
    <t>伊豆市</t>
  </si>
  <si>
    <t>安城市</t>
  </si>
  <si>
    <t>堺市東区</t>
  </si>
  <si>
    <t>加西市</t>
  </si>
  <si>
    <t>筑紫野市</t>
  </si>
  <si>
    <t>士別市</t>
  </si>
  <si>
    <t>行方市</t>
  </si>
  <si>
    <t>蕨市</t>
  </si>
  <si>
    <t>富津市</t>
  </si>
  <si>
    <t>相模原市中央区</t>
  </si>
  <si>
    <t>御前崎市</t>
  </si>
  <si>
    <t>西尾市</t>
  </si>
  <si>
    <t>堺市西区</t>
  </si>
  <si>
    <t>篠山市</t>
  </si>
  <si>
    <t>春日市</t>
  </si>
  <si>
    <t>名寄市</t>
  </si>
  <si>
    <t>鉾田市</t>
  </si>
  <si>
    <t>戸田市</t>
  </si>
  <si>
    <t>浦安市</t>
  </si>
  <si>
    <t>昭島市</t>
  </si>
  <si>
    <t>相模原市南区</t>
  </si>
  <si>
    <t>菊川市</t>
  </si>
  <si>
    <t>蒲郡市</t>
  </si>
  <si>
    <t>堺市南区</t>
  </si>
  <si>
    <t>養父市</t>
  </si>
  <si>
    <t>吉備中央町</t>
  </si>
  <si>
    <t>大野城市</t>
  </si>
  <si>
    <t>三笠市</t>
  </si>
  <si>
    <t>つくばみらい市</t>
  </si>
  <si>
    <t>入間市</t>
  </si>
  <si>
    <t>四街道市</t>
  </si>
  <si>
    <t>調布市</t>
  </si>
  <si>
    <t>横須賀市</t>
  </si>
  <si>
    <t>伊豆の国市</t>
  </si>
  <si>
    <t>犬山市</t>
  </si>
  <si>
    <t>堺市北区</t>
  </si>
  <si>
    <t>丹波市</t>
  </si>
  <si>
    <t>宗像市</t>
  </si>
  <si>
    <t>根室市</t>
  </si>
  <si>
    <t>小美玉市</t>
  </si>
  <si>
    <t>袖ケ浦市</t>
  </si>
  <si>
    <t>町田市</t>
  </si>
  <si>
    <t>平塚市</t>
  </si>
  <si>
    <t>牧之原市</t>
  </si>
  <si>
    <t>常滑市</t>
  </si>
  <si>
    <t>堺市美原区</t>
  </si>
  <si>
    <t>南あわじ市</t>
  </si>
  <si>
    <t>太宰府市</t>
  </si>
  <si>
    <t>千歳市</t>
  </si>
  <si>
    <t>朝霞市</t>
  </si>
  <si>
    <t>八街市</t>
  </si>
  <si>
    <t>小金井市</t>
  </si>
  <si>
    <t>鎌倉市</t>
  </si>
  <si>
    <t>江南市</t>
  </si>
  <si>
    <t>岸和田市</t>
  </si>
  <si>
    <t>朝来市</t>
  </si>
  <si>
    <t>古賀市</t>
  </si>
  <si>
    <t>滝川市</t>
  </si>
  <si>
    <t>志木市</t>
  </si>
  <si>
    <t>印西市</t>
  </si>
  <si>
    <t>小平市</t>
  </si>
  <si>
    <t>藤沢市</t>
  </si>
  <si>
    <t>小牧市</t>
  </si>
  <si>
    <t>豊中市</t>
  </si>
  <si>
    <t>淡路市</t>
  </si>
  <si>
    <t>福津市</t>
  </si>
  <si>
    <t>砂川市</t>
  </si>
  <si>
    <t>和光市</t>
  </si>
  <si>
    <t>白井市</t>
  </si>
  <si>
    <t>日野市</t>
  </si>
  <si>
    <t>小田原市</t>
  </si>
  <si>
    <t>稲沢市</t>
  </si>
  <si>
    <t>池田市</t>
  </si>
  <si>
    <t>宍粟市</t>
  </si>
  <si>
    <t>うきは市</t>
  </si>
  <si>
    <t>歌志内市</t>
  </si>
  <si>
    <t>新座市</t>
  </si>
  <si>
    <t>富里市</t>
  </si>
  <si>
    <t>東村山市</t>
  </si>
  <si>
    <t>茅ヶ崎市</t>
  </si>
  <si>
    <t>新城市</t>
  </si>
  <si>
    <t>吹田市</t>
  </si>
  <si>
    <t>加東市</t>
  </si>
  <si>
    <t>宮若市</t>
  </si>
  <si>
    <t>深川市</t>
  </si>
  <si>
    <t>桶川市</t>
  </si>
  <si>
    <t>南房総市</t>
  </si>
  <si>
    <t>国分寺市</t>
  </si>
  <si>
    <t>逗子市</t>
  </si>
  <si>
    <t>東海市</t>
  </si>
  <si>
    <t>泉大津市</t>
  </si>
  <si>
    <t>たつの市</t>
  </si>
  <si>
    <t>嘉麻市</t>
  </si>
  <si>
    <t>富良野市</t>
  </si>
  <si>
    <t>久喜市</t>
  </si>
  <si>
    <t>匝瑳市</t>
  </si>
  <si>
    <t>国立市</t>
  </si>
  <si>
    <t>三浦市</t>
  </si>
  <si>
    <t>大府市</t>
  </si>
  <si>
    <t>高槻市</t>
  </si>
  <si>
    <t>朝倉市</t>
  </si>
  <si>
    <t>登別市</t>
  </si>
  <si>
    <t>北本市</t>
  </si>
  <si>
    <t>香取市</t>
  </si>
  <si>
    <t>福生市</t>
  </si>
  <si>
    <t>秦野市</t>
  </si>
  <si>
    <t>知多市</t>
  </si>
  <si>
    <t>貝塚市</t>
  </si>
  <si>
    <t>みやま市</t>
  </si>
  <si>
    <t>恵庭市</t>
  </si>
  <si>
    <t>八潮市</t>
  </si>
  <si>
    <t>山武市</t>
  </si>
  <si>
    <t>狛江市</t>
  </si>
  <si>
    <t>厚木市</t>
  </si>
  <si>
    <t>知立市</t>
  </si>
  <si>
    <t>守口市</t>
  </si>
  <si>
    <t>糸島市</t>
  </si>
  <si>
    <t>伊達市</t>
  </si>
  <si>
    <t>富士見市</t>
  </si>
  <si>
    <t>いすみ市</t>
  </si>
  <si>
    <t>東大和市</t>
  </si>
  <si>
    <t>大和市</t>
  </si>
  <si>
    <t>尾張旭市</t>
  </si>
  <si>
    <t>枚方市</t>
  </si>
  <si>
    <t>北広島市</t>
  </si>
  <si>
    <t>三郷市</t>
  </si>
  <si>
    <t>清瀬市</t>
  </si>
  <si>
    <t>伊勢原市</t>
  </si>
  <si>
    <t>高浜市</t>
  </si>
  <si>
    <t>茨木市</t>
  </si>
  <si>
    <t>石狩市</t>
  </si>
  <si>
    <t>蓮田市</t>
  </si>
  <si>
    <t>東久留米市</t>
  </si>
  <si>
    <t>海老名市</t>
  </si>
  <si>
    <t>岩倉市</t>
  </si>
  <si>
    <t>八尾市</t>
  </si>
  <si>
    <t>北斗市</t>
  </si>
  <si>
    <t>坂戸市</t>
  </si>
  <si>
    <t>武蔵村山市</t>
  </si>
  <si>
    <t>座間市</t>
  </si>
  <si>
    <t>豊明市</t>
  </si>
  <si>
    <t>泉佐野市</t>
  </si>
  <si>
    <t>幸手市</t>
  </si>
  <si>
    <t>多摩市</t>
  </si>
  <si>
    <t>南足柄市</t>
  </si>
  <si>
    <t>日進市</t>
  </si>
  <si>
    <t>富田林市</t>
  </si>
  <si>
    <t>鶴ヶ島市</t>
  </si>
  <si>
    <t>稲城市</t>
  </si>
  <si>
    <t>綾瀬市</t>
  </si>
  <si>
    <t>田原市</t>
  </si>
  <si>
    <t>寝屋川市</t>
  </si>
  <si>
    <t>日高市</t>
  </si>
  <si>
    <t>羽村市</t>
  </si>
  <si>
    <t>愛西市</t>
  </si>
  <si>
    <t>河内長野市</t>
  </si>
  <si>
    <t>吉川市</t>
  </si>
  <si>
    <t>あきる野市</t>
  </si>
  <si>
    <t>清須市</t>
  </si>
  <si>
    <t>松原市</t>
  </si>
  <si>
    <t>ふじみ野市</t>
  </si>
  <si>
    <t>西東京市</t>
  </si>
  <si>
    <t>北名古屋市</t>
  </si>
  <si>
    <t>大東市</t>
  </si>
  <si>
    <t>弥富市</t>
  </si>
  <si>
    <t>和泉市</t>
  </si>
  <si>
    <t>みよし市</t>
  </si>
  <si>
    <t>箕面市</t>
  </si>
  <si>
    <t>あま市</t>
  </si>
  <si>
    <t>柏原市</t>
  </si>
  <si>
    <t>羽曳野市</t>
  </si>
  <si>
    <t>大島町</t>
  </si>
  <si>
    <t>門真市</t>
  </si>
  <si>
    <t>利島村</t>
  </si>
  <si>
    <t>摂津市</t>
  </si>
  <si>
    <t>新島村</t>
  </si>
  <si>
    <t>高石市</t>
  </si>
  <si>
    <t>神津島村</t>
  </si>
  <si>
    <t>藤井寺市</t>
  </si>
  <si>
    <t>三宅村</t>
  </si>
  <si>
    <t>東大阪市</t>
  </si>
  <si>
    <t>御蔵島村</t>
  </si>
  <si>
    <t>泉南市</t>
  </si>
  <si>
    <t>八丈町</t>
  </si>
  <si>
    <t>四條畷市</t>
  </si>
  <si>
    <t>青ヶ島村</t>
  </si>
  <si>
    <t>交野市</t>
  </si>
  <si>
    <t>小笠原村</t>
  </si>
  <si>
    <t>大阪狭山市</t>
  </si>
  <si>
    <t>阪南市</t>
  </si>
  <si>
    <t>▲現場緯度経度▲</t>
    <rPh sb="1" eb="3">
      <t>ゲンバ</t>
    </rPh>
    <rPh sb="3" eb="5">
      <t>イド</t>
    </rPh>
    <rPh sb="5" eb="7">
      <t>ケイド</t>
    </rPh>
    <phoneticPr fontId="2"/>
  </si>
  <si>
    <t>現場名</t>
    <rPh sb="0" eb="2">
      <t>ゲンバ</t>
    </rPh>
    <rPh sb="2" eb="3">
      <t>メイ</t>
    </rPh>
    <phoneticPr fontId="2"/>
  </si>
  <si>
    <t>開始</t>
    <rPh sb="0" eb="2">
      <t>カイシ</t>
    </rPh>
    <phoneticPr fontId="2"/>
  </si>
  <si>
    <t>終了</t>
    <rPh sb="0" eb="2">
      <t>シュウリョウ</t>
    </rPh>
    <phoneticPr fontId="2"/>
  </si>
  <si>
    <t>利用期間</t>
    <rPh sb="0" eb="2">
      <t>リヨウ</t>
    </rPh>
    <rPh sb="2" eb="4">
      <t>キカン</t>
    </rPh>
    <phoneticPr fontId="2"/>
  </si>
  <si>
    <t>【携帯】</t>
    <rPh sb="1" eb="3">
      <t>ケイタイ</t>
    </rPh>
    <phoneticPr fontId="2"/>
  </si>
  <si>
    <t>21m/s</t>
  </si>
  <si>
    <t>22m/s</t>
  </si>
  <si>
    <t>23m/s</t>
  </si>
  <si>
    <t>24m/s</t>
  </si>
  <si>
    <t>25m/s</t>
  </si>
  <si>
    <t>26m/s</t>
  </si>
  <si>
    <t>27m/s</t>
  </si>
  <si>
    <t>28m/s</t>
  </si>
  <si>
    <t>29m/s</t>
  </si>
  <si>
    <t>30m/s</t>
  </si>
  <si>
    <t>1時間以内発雷の可能性</t>
    <rPh sb="1" eb="3">
      <t>ジカン</t>
    </rPh>
    <rPh sb="3" eb="5">
      <t>イナイ</t>
    </rPh>
    <rPh sb="5" eb="7">
      <t>ハツライ</t>
    </rPh>
    <rPh sb="8" eb="11">
      <t>カノウセイ</t>
    </rPh>
    <phoneticPr fontId="2"/>
  </si>
  <si>
    <t>発雷あり・まもなく落雷</t>
    <rPh sb="0" eb="2">
      <t>ハツライ</t>
    </rPh>
    <rPh sb="9" eb="11">
      <t>ラクライ</t>
    </rPh>
    <phoneticPr fontId="2"/>
  </si>
  <si>
    <t>やや激しい落雷</t>
    <rPh sb="2" eb="3">
      <t>ハゲ</t>
    </rPh>
    <rPh sb="5" eb="7">
      <t>ラクライ</t>
    </rPh>
    <phoneticPr fontId="2"/>
  </si>
  <si>
    <t>激しい落雷多発</t>
    <rPh sb="0" eb="1">
      <t>ハゲ</t>
    </rPh>
    <rPh sb="3" eb="5">
      <t>ラクライ</t>
    </rPh>
    <rPh sb="5" eb="7">
      <t>タハツ</t>
    </rPh>
    <phoneticPr fontId="2"/>
  </si>
  <si>
    <t>北海道</t>
    <phoneticPr fontId="2"/>
  </si>
  <si>
    <t>青森県</t>
    <phoneticPr fontId="2"/>
  </si>
  <si>
    <t>岩手県</t>
    <phoneticPr fontId="2"/>
  </si>
  <si>
    <t>宮城県</t>
    <phoneticPr fontId="2"/>
  </si>
  <si>
    <t>秋田県</t>
    <phoneticPr fontId="2"/>
  </si>
  <si>
    <t>山形県</t>
    <phoneticPr fontId="2"/>
  </si>
  <si>
    <t>福島県</t>
    <phoneticPr fontId="2"/>
  </si>
  <si>
    <t>茨城県</t>
    <phoneticPr fontId="2"/>
  </si>
  <si>
    <t>栃木県</t>
    <phoneticPr fontId="2"/>
  </si>
  <si>
    <t>群馬県</t>
    <phoneticPr fontId="2"/>
  </si>
  <si>
    <t>埼玉県</t>
    <phoneticPr fontId="2"/>
  </si>
  <si>
    <t>千葉県</t>
    <phoneticPr fontId="2"/>
  </si>
  <si>
    <t>東京都</t>
    <phoneticPr fontId="2"/>
  </si>
  <si>
    <t>神奈川県</t>
    <phoneticPr fontId="2"/>
  </si>
  <si>
    <t>岐阜県</t>
    <phoneticPr fontId="2"/>
  </si>
  <si>
    <t>静岡県</t>
    <phoneticPr fontId="2"/>
  </si>
  <si>
    <t>愛知県</t>
    <phoneticPr fontId="2"/>
  </si>
  <si>
    <t>三重県</t>
    <phoneticPr fontId="2"/>
  </si>
  <si>
    <t>滋賀県</t>
    <phoneticPr fontId="2"/>
  </si>
  <si>
    <t>京都府</t>
    <phoneticPr fontId="2"/>
  </si>
  <si>
    <t>奈良県</t>
    <phoneticPr fontId="2"/>
  </si>
  <si>
    <t>和歌山県</t>
    <phoneticPr fontId="2"/>
  </si>
  <si>
    <t>鳥取県</t>
    <phoneticPr fontId="2"/>
  </si>
  <si>
    <t>発雷あり以上</t>
    <rPh sb="0" eb="2">
      <t>ハツライ</t>
    </rPh>
    <rPh sb="4" eb="6">
      <t>イジョウ</t>
    </rPh>
    <phoneticPr fontId="2"/>
  </si>
  <si>
    <t>落雷あり</t>
    <rPh sb="0" eb="2">
      <t>ラクライ</t>
    </rPh>
    <phoneticPr fontId="2"/>
  </si>
  <si>
    <t>半径50km以内</t>
    <rPh sb="0" eb="2">
      <t>ハンケイ</t>
    </rPh>
    <rPh sb="6" eb="8">
      <t>イナイ</t>
    </rPh>
    <phoneticPr fontId="2"/>
  </si>
  <si>
    <t>半径100km以内</t>
    <rPh sb="0" eb="2">
      <t>ハンケイ</t>
    </rPh>
    <rPh sb="7" eb="9">
      <t>イナイ</t>
    </rPh>
    <phoneticPr fontId="2"/>
  </si>
  <si>
    <t>施主（発注者）</t>
    <rPh sb="0" eb="2">
      <t>セシュ</t>
    </rPh>
    <rPh sb="3" eb="6">
      <t>ハッチュウシャ</t>
    </rPh>
    <phoneticPr fontId="2"/>
  </si>
  <si>
    <t>【名称】</t>
    <phoneticPr fontId="2"/>
  </si>
  <si>
    <t>【詳細】</t>
    <phoneticPr fontId="2"/>
  </si>
  <si>
    <t>【E-mail】</t>
    <phoneticPr fontId="2"/>
  </si>
  <si>
    <t>【TEL】</t>
    <phoneticPr fontId="2"/>
  </si>
  <si>
    <t>ユーザー①</t>
    <phoneticPr fontId="2"/>
  </si>
  <si>
    <t>ユーザー②</t>
    <phoneticPr fontId="2"/>
  </si>
  <si>
    <t>ユーザー③</t>
    <phoneticPr fontId="2"/>
  </si>
  <si>
    <t>ユーザー④</t>
    <phoneticPr fontId="2"/>
  </si>
  <si>
    <t>ユーザー⑤</t>
    <phoneticPr fontId="2"/>
  </si>
  <si>
    <t>ユーザー⑥</t>
    <phoneticPr fontId="2"/>
  </si>
  <si>
    <t>ユーザー⑦</t>
    <phoneticPr fontId="2"/>
  </si>
  <si>
    <t>ユーザー⑧</t>
    <phoneticPr fontId="2"/>
  </si>
  <si>
    <t>ユーザー⑨</t>
    <phoneticPr fontId="2"/>
  </si>
  <si>
    <t>ユーザー⑩</t>
    <phoneticPr fontId="2"/>
  </si>
  <si>
    <t>ユーザー⑪</t>
    <phoneticPr fontId="2"/>
  </si>
  <si>
    <t>ユーザー⑫</t>
    <phoneticPr fontId="2"/>
  </si>
  <si>
    <t>ユーザー⑬</t>
    <phoneticPr fontId="2"/>
  </si>
  <si>
    <t>ユーザー⑭</t>
    <phoneticPr fontId="2"/>
  </si>
  <si>
    <t>ユーザー⑮</t>
    <phoneticPr fontId="2"/>
  </si>
  <si>
    <t>ユーザー⑯</t>
    <phoneticPr fontId="2"/>
  </si>
  <si>
    <t>ユーザー⑰</t>
    <phoneticPr fontId="2"/>
  </si>
  <si>
    <t>ユーザー⑱</t>
    <phoneticPr fontId="2"/>
  </si>
  <si>
    <t>ユーザー⑲</t>
    <phoneticPr fontId="2"/>
  </si>
  <si>
    <t>ユーザー⑳</t>
    <phoneticPr fontId="2"/>
  </si>
  <si>
    <t>【現場名称】</t>
    <phoneticPr fontId="2"/>
  </si>
  <si>
    <t>【現場住所】</t>
    <phoneticPr fontId="2"/>
  </si>
  <si>
    <t>【現場担当者】</t>
    <phoneticPr fontId="2"/>
  </si>
  <si>
    <t>▲サービスタイプ▲</t>
    <phoneticPr fontId="2"/>
  </si>
  <si>
    <t>▲パスワード▲</t>
    <phoneticPr fontId="2"/>
  </si>
  <si>
    <t>************************</t>
    <phoneticPr fontId="2"/>
  </si>
  <si>
    <t>・実績公開にご協力ください</t>
    <rPh sb="1" eb="3">
      <t>ジッセキ</t>
    </rPh>
    <rPh sb="3" eb="5">
      <t>コウカイ</t>
    </rPh>
    <rPh sb="7" eb="9">
      <t>キョウリョク</t>
    </rPh>
    <phoneticPr fontId="2"/>
  </si>
  <si>
    <t>×</t>
    <phoneticPr fontId="2"/>
  </si>
  <si>
    <t>当現場の利用実績の公表に同意する</t>
    <rPh sb="0" eb="1">
      <t>トウ</t>
    </rPh>
    <rPh sb="1" eb="3">
      <t>ゲンバ</t>
    </rPh>
    <rPh sb="4" eb="6">
      <t>リヨウ</t>
    </rPh>
    <rPh sb="6" eb="8">
      <t>ジッセキ</t>
    </rPh>
    <rPh sb="9" eb="11">
      <t>コウヒョウ</t>
    </rPh>
    <rPh sb="12" eb="14">
      <t>ドウイ</t>
    </rPh>
    <phoneticPr fontId="2"/>
  </si>
  <si>
    <t>■■■Weather-stop！アラート■■■</t>
    <phoneticPr fontId="2"/>
  </si>
  <si>
    <t>【アメダス地点】</t>
    <phoneticPr fontId="2"/>
  </si>
  <si>
    <t>【Mets地点】</t>
    <phoneticPr fontId="2"/>
  </si>
  <si>
    <t>【注意報警報地点】</t>
    <phoneticPr fontId="2"/>
  </si>
  <si>
    <t>【Weather10】</t>
    <phoneticPr fontId="2"/>
  </si>
  <si>
    <t>【メッシュポイント】</t>
    <phoneticPr fontId="2"/>
  </si>
  <si>
    <t>●</t>
    <phoneticPr fontId="2"/>
  </si>
  <si>
    <t>×</t>
    <phoneticPr fontId="2"/>
  </si>
  <si>
    <t>1m/s</t>
    <phoneticPr fontId="2"/>
  </si>
  <si>
    <t>2mm</t>
    <phoneticPr fontId="2"/>
  </si>
  <si>
    <t>石狩郡当別町</t>
    <rPh sb="0" eb="3">
      <t>イシカリグン</t>
    </rPh>
    <phoneticPr fontId="2"/>
  </si>
  <si>
    <t>石狩郡新篠津村</t>
    <rPh sb="0" eb="3">
      <t>イシカリグン</t>
    </rPh>
    <phoneticPr fontId="2"/>
  </si>
  <si>
    <t>松前郡松前町</t>
    <rPh sb="0" eb="3">
      <t>マツマエグン</t>
    </rPh>
    <phoneticPr fontId="2"/>
  </si>
  <si>
    <t>上川郡愛別町</t>
    <rPh sb="3" eb="6">
      <t>アイベツチョウ</t>
    </rPh>
    <phoneticPr fontId="2"/>
  </si>
  <si>
    <t>上川郡上川町</t>
    <rPh sb="3" eb="6">
      <t>カミカワチョウ</t>
    </rPh>
    <phoneticPr fontId="2"/>
  </si>
  <si>
    <t>足柄下郡箱根町</t>
    <rPh sb="2" eb="3">
      <t>シタ</t>
    </rPh>
    <phoneticPr fontId="2"/>
  </si>
  <si>
    <t>寿都郡寿都町</t>
    <rPh sb="2" eb="3">
      <t>グン</t>
    </rPh>
    <phoneticPr fontId="2"/>
  </si>
  <si>
    <t>導入形態</t>
    <rPh sb="0" eb="2">
      <t>ドウニュウ</t>
    </rPh>
    <rPh sb="2" eb="4">
      <t>ケイタイ</t>
    </rPh>
    <phoneticPr fontId="2"/>
  </si>
  <si>
    <t>年</t>
    <rPh sb="0" eb="1">
      <t>ネン</t>
    </rPh>
    <phoneticPr fontId="2"/>
  </si>
  <si>
    <t>月</t>
    <rPh sb="0" eb="1">
      <t>ガツ</t>
    </rPh>
    <phoneticPr fontId="2"/>
  </si>
  <si>
    <t>日</t>
    <rPh sb="0" eb="1">
      <t>ニチ</t>
    </rPh>
    <phoneticPr fontId="2"/>
  </si>
  <si>
    <t>～</t>
    <phoneticPr fontId="2"/>
  </si>
  <si>
    <t>会社名</t>
    <rPh sb="0" eb="3">
      <t>カイシャメイ</t>
    </rPh>
    <phoneticPr fontId="2"/>
  </si>
  <si>
    <t>部署名</t>
    <rPh sb="0" eb="1">
      <t>ブ</t>
    </rPh>
    <rPh sb="1" eb="3">
      <t>ショメイ</t>
    </rPh>
    <phoneticPr fontId="2"/>
  </si>
  <si>
    <t xml:space="preserve">E-mail </t>
    <phoneticPr fontId="2"/>
  </si>
  <si>
    <t>携帯</t>
    <rPh sb="0" eb="2">
      <t>ケイタイ</t>
    </rPh>
    <phoneticPr fontId="2"/>
  </si>
  <si>
    <t>現場名称</t>
    <rPh sb="0" eb="2">
      <t>ゲンバ</t>
    </rPh>
    <rPh sb="2" eb="4">
      <t>メイショウ</t>
    </rPh>
    <phoneticPr fontId="2"/>
  </si>
  <si>
    <t>住所</t>
    <rPh sb="0" eb="2">
      <t>ジュウショ</t>
    </rPh>
    <phoneticPr fontId="2"/>
  </si>
  <si>
    <t>北緯</t>
    <rPh sb="0" eb="2">
      <t>ホクイ</t>
    </rPh>
    <phoneticPr fontId="2"/>
  </si>
  <si>
    <t>度</t>
    <rPh sb="0" eb="1">
      <t>ド</t>
    </rPh>
    <phoneticPr fontId="2"/>
  </si>
  <si>
    <t>分</t>
    <rPh sb="0" eb="1">
      <t>フン</t>
    </rPh>
    <phoneticPr fontId="2"/>
  </si>
  <si>
    <t>秒</t>
    <rPh sb="0" eb="1">
      <t>ビョウ</t>
    </rPh>
    <phoneticPr fontId="2"/>
  </si>
  <si>
    <t>東経</t>
    <rPh sb="0" eb="2">
      <t>トウケイ</t>
    </rPh>
    <phoneticPr fontId="2"/>
  </si>
  <si>
    <t>は、</t>
    <phoneticPr fontId="2"/>
  </si>
  <si>
    <t>（買主）　　　　　　　　　　　　　　　　　　　　　　　　　　　　　　　　　　　</t>
    <rPh sb="1" eb="3">
      <t>カイヌシ</t>
    </rPh>
    <phoneticPr fontId="2"/>
  </si>
  <si>
    <t>都道府県</t>
    <rPh sb="0" eb="4">
      <t>トドウフケン</t>
    </rPh>
    <phoneticPr fontId="2"/>
  </si>
  <si>
    <t>市区町村</t>
    <rPh sb="0" eb="2">
      <t>シク</t>
    </rPh>
    <rPh sb="2" eb="4">
      <t>チョウソン</t>
    </rPh>
    <phoneticPr fontId="2"/>
  </si>
  <si>
    <t>以降</t>
    <rPh sb="0" eb="2">
      <t>イコウ</t>
    </rPh>
    <phoneticPr fontId="2"/>
  </si>
  <si>
    <t>不要</t>
    <rPh sb="0" eb="2">
      <t>フヨウ</t>
    </rPh>
    <phoneticPr fontId="2"/>
  </si>
  <si>
    <t>円</t>
    <rPh sb="0" eb="1">
      <t>エン</t>
    </rPh>
    <phoneticPr fontId="2"/>
  </si>
  <si>
    <t>選択</t>
    <rPh sb="0" eb="2">
      <t>センタク</t>
    </rPh>
    <phoneticPr fontId="2"/>
  </si>
  <si>
    <t>緯度</t>
    <rPh sb="0" eb="2">
      <t>イド</t>
    </rPh>
    <phoneticPr fontId="2"/>
  </si>
  <si>
    <t>経度</t>
    <rPh sb="0" eb="2">
      <t>ケイド</t>
    </rPh>
    <phoneticPr fontId="2"/>
  </si>
  <si>
    <t>申込書ヘルプ　よくある質問</t>
    <rPh sb="0" eb="2">
      <t>モウシコ</t>
    </rPh>
    <rPh sb="2" eb="3">
      <t>ショ</t>
    </rPh>
    <rPh sb="11" eb="13">
      <t>シツモン</t>
    </rPh>
    <phoneticPr fontId="2"/>
  </si>
  <si>
    <t>河川や下水道工事は、上流や中流の集水地点で登録するといいでしょう。その他工事は、現場1ポイントで十分です。</t>
    <rPh sb="0" eb="2">
      <t>カセン</t>
    </rPh>
    <rPh sb="3" eb="6">
      <t>ゲスイドウ</t>
    </rPh>
    <rPh sb="6" eb="8">
      <t>コウジ</t>
    </rPh>
    <rPh sb="10" eb="12">
      <t>ジョウリュウ</t>
    </rPh>
    <rPh sb="13" eb="15">
      <t>チュウリュウ</t>
    </rPh>
    <rPh sb="16" eb="17">
      <t>アツ</t>
    </rPh>
    <rPh sb="17" eb="18">
      <t>ミズ</t>
    </rPh>
    <rPh sb="18" eb="20">
      <t>チテン</t>
    </rPh>
    <rPh sb="21" eb="23">
      <t>トウロク</t>
    </rPh>
    <rPh sb="35" eb="36">
      <t>タ</t>
    </rPh>
    <rPh sb="36" eb="38">
      <t>コウジ</t>
    </rPh>
    <rPh sb="40" eb="42">
      <t>ゲンバ</t>
    </rPh>
    <rPh sb="48" eb="50">
      <t>ジュウブン</t>
    </rPh>
    <phoneticPr fontId="2"/>
  </si>
  <si>
    <t>会社名</t>
    <rPh sb="0" eb="2">
      <t>カイシャ</t>
    </rPh>
    <rPh sb="2" eb="3">
      <t>メイ</t>
    </rPh>
    <phoneticPr fontId="2"/>
  </si>
  <si>
    <t>担当者名</t>
    <rPh sb="0" eb="3">
      <t>タントウシャ</t>
    </rPh>
    <rPh sb="3" eb="4">
      <t>メイ</t>
    </rPh>
    <phoneticPr fontId="2"/>
  </si>
  <si>
    <t>現場住所</t>
    <rPh sb="0" eb="2">
      <t>ゲンバ</t>
    </rPh>
    <rPh sb="2" eb="4">
      <t>ジュウショ</t>
    </rPh>
    <phoneticPr fontId="2"/>
  </si>
  <si>
    <t>Ｗ10地点①名称</t>
    <rPh sb="3" eb="5">
      <t>チテン</t>
    </rPh>
    <rPh sb="6" eb="8">
      <t>メイショウ</t>
    </rPh>
    <phoneticPr fontId="2"/>
  </si>
  <si>
    <t>Ｗ10地点②名称</t>
    <rPh sb="3" eb="5">
      <t>チテン</t>
    </rPh>
    <rPh sb="6" eb="8">
      <t>メイショウ</t>
    </rPh>
    <phoneticPr fontId="2"/>
  </si>
  <si>
    <t>Ｗ10地点③名称</t>
    <rPh sb="3" eb="5">
      <t>チテン</t>
    </rPh>
    <rPh sb="6" eb="8">
      <t>メイショウ</t>
    </rPh>
    <phoneticPr fontId="2"/>
  </si>
  <si>
    <t>Ｗ10地点④名称</t>
    <rPh sb="3" eb="5">
      <t>チテン</t>
    </rPh>
    <rPh sb="6" eb="8">
      <t>メイショウ</t>
    </rPh>
    <phoneticPr fontId="2"/>
  </si>
  <si>
    <t>Ｗ10地点⑤名称</t>
    <rPh sb="3" eb="5">
      <t>チテン</t>
    </rPh>
    <rPh sb="6" eb="8">
      <t>メイショウ</t>
    </rPh>
    <phoneticPr fontId="2"/>
  </si>
  <si>
    <t>沿岸波浪地点①名称</t>
    <rPh sb="0" eb="2">
      <t>エンガン</t>
    </rPh>
    <rPh sb="2" eb="4">
      <t>ハロウ</t>
    </rPh>
    <rPh sb="4" eb="6">
      <t>チテン</t>
    </rPh>
    <rPh sb="7" eb="9">
      <t>メイショウ</t>
    </rPh>
    <phoneticPr fontId="2"/>
  </si>
  <si>
    <t>★配信可にする★</t>
    <rPh sb="1" eb="3">
      <t>ハイシン</t>
    </rPh>
    <rPh sb="3" eb="4">
      <t>カ</t>
    </rPh>
    <phoneticPr fontId="2"/>
  </si>
  <si>
    <t>★入力して下さい★</t>
    <rPh sb="1" eb="3">
      <t>ニュウリョク</t>
    </rPh>
    <rPh sb="5" eb="6">
      <t>クダ</t>
    </rPh>
    <phoneticPr fontId="2"/>
  </si>
  <si>
    <t>⇒登録ボタン</t>
    <rPh sb="1" eb="3">
      <t>トウロク</t>
    </rPh>
    <phoneticPr fontId="2"/>
  </si>
  <si>
    <t>★選択登録してください★</t>
    <rPh sb="1" eb="3">
      <t>センタク</t>
    </rPh>
    <rPh sb="3" eb="5">
      <t>トウロク</t>
    </rPh>
    <phoneticPr fontId="2"/>
  </si>
  <si>
    <t>【沿岸波浪予測】</t>
    <rPh sb="1" eb="3">
      <t>エンガン</t>
    </rPh>
    <rPh sb="3" eb="5">
      <t>ハロウ</t>
    </rPh>
    <rPh sb="5" eb="7">
      <t>ヨソク</t>
    </rPh>
    <phoneticPr fontId="2"/>
  </si>
  <si>
    <t>波浪地点①</t>
    <rPh sb="0" eb="2">
      <t>ハロウ</t>
    </rPh>
    <rPh sb="2" eb="4">
      <t>チテン</t>
    </rPh>
    <phoneticPr fontId="2"/>
  </si>
  <si>
    <t>豪雨地点①</t>
    <rPh sb="0" eb="2">
      <t>ゴウウ</t>
    </rPh>
    <rPh sb="2" eb="4">
      <t>チテン</t>
    </rPh>
    <phoneticPr fontId="2"/>
  </si>
  <si>
    <t>豪雨地点②</t>
    <rPh sb="0" eb="2">
      <t>ゴウウ</t>
    </rPh>
    <rPh sb="2" eb="4">
      <t>チテン</t>
    </rPh>
    <phoneticPr fontId="2"/>
  </si>
  <si>
    <t>豪雨地点③</t>
    <rPh sb="0" eb="2">
      <t>ゴウウ</t>
    </rPh>
    <rPh sb="2" eb="4">
      <t>チテン</t>
    </rPh>
    <phoneticPr fontId="2"/>
  </si>
  <si>
    <t>豪雨地点④</t>
    <rPh sb="0" eb="2">
      <t>ゴウウ</t>
    </rPh>
    <rPh sb="2" eb="4">
      <t>チテン</t>
    </rPh>
    <phoneticPr fontId="2"/>
  </si>
  <si>
    <t>豪雨地点⑤</t>
    <rPh sb="0" eb="2">
      <t>ゴウウ</t>
    </rPh>
    <rPh sb="2" eb="4">
      <t>チテン</t>
    </rPh>
    <phoneticPr fontId="2"/>
  </si>
  <si>
    <t>■■■企業リスト■■■</t>
    <rPh sb="3" eb="5">
      <t>キギョウ</t>
    </rPh>
    <phoneticPr fontId="2"/>
  </si>
  <si>
    <t>■■■現場リスト■■■</t>
    <rPh sb="3" eb="5">
      <t>ゲンバ</t>
    </rPh>
    <phoneticPr fontId="2"/>
  </si>
  <si>
    <t>▲有効▲</t>
    <rPh sb="1" eb="3">
      <t>ユウコウ</t>
    </rPh>
    <phoneticPr fontId="2"/>
  </si>
  <si>
    <t>▲現場Metsコード▲</t>
    <rPh sb="1" eb="3">
      <t>ゲンバ</t>
    </rPh>
    <phoneticPr fontId="2"/>
  </si>
  <si>
    <t>▲ＰＣログイン名▲</t>
    <rPh sb="7" eb="8">
      <t>メイ</t>
    </rPh>
    <phoneticPr fontId="2"/>
  </si>
  <si>
    <t>申込書期限</t>
    <rPh sb="0" eb="2">
      <t>モウシコミ</t>
    </rPh>
    <rPh sb="2" eb="3">
      <t>ショ</t>
    </rPh>
    <rPh sb="3" eb="5">
      <t>キゲン</t>
    </rPh>
    <phoneticPr fontId="2"/>
  </si>
  <si>
    <t>利用開始日</t>
    <rPh sb="0" eb="2">
      <t>リヨウ</t>
    </rPh>
    <rPh sb="2" eb="5">
      <t>カイシビ</t>
    </rPh>
    <phoneticPr fontId="2"/>
  </si>
  <si>
    <t>利用終了日</t>
    <rPh sb="0" eb="2">
      <t>リヨウ</t>
    </rPh>
    <rPh sb="2" eb="5">
      <t>シュウリョウビ</t>
    </rPh>
    <phoneticPr fontId="2"/>
  </si>
  <si>
    <t>明日以降判別</t>
    <rPh sb="0" eb="2">
      <t>アス</t>
    </rPh>
    <rPh sb="2" eb="4">
      <t>イコウ</t>
    </rPh>
    <rPh sb="4" eb="6">
      <t>ハンベツ</t>
    </rPh>
    <phoneticPr fontId="2"/>
  </si>
  <si>
    <t>▲開始日▲</t>
    <rPh sb="1" eb="4">
      <t>カイシビ</t>
    </rPh>
    <phoneticPr fontId="2"/>
  </si>
  <si>
    <t>▲終了日▲</t>
    <rPh sb="1" eb="4">
      <t>シュウリョウビ</t>
    </rPh>
    <phoneticPr fontId="2"/>
  </si>
  <si>
    <t>■■■所属ユーザーアドレス■■■</t>
    <rPh sb="3" eb="5">
      <t>ショゾク</t>
    </rPh>
    <phoneticPr fontId="2"/>
  </si>
  <si>
    <t>＜緯度＞</t>
    <rPh sb="1" eb="3">
      <t>イド</t>
    </rPh>
    <phoneticPr fontId="2"/>
  </si>
  <si>
    <t>＜経度＞</t>
    <rPh sb="1" eb="3">
      <t>ケイド</t>
    </rPh>
    <phoneticPr fontId="2"/>
  </si>
  <si>
    <t>＜表記名＞</t>
    <rPh sb="1" eb="3">
      <t>ヒョウキ</t>
    </rPh>
    <rPh sb="3" eb="4">
      <t>メイ</t>
    </rPh>
    <phoneticPr fontId="2"/>
  </si>
  <si>
    <t>■■■ユーザー⇒端末登録■■■</t>
    <rPh sb="8" eb="10">
      <t>タンマツ</t>
    </rPh>
    <rPh sb="10" eb="12">
      <t>トウロク</t>
    </rPh>
    <phoneticPr fontId="2"/>
  </si>
  <si>
    <t>-</t>
    <phoneticPr fontId="2"/>
  </si>
  <si>
    <t>●必要</t>
    <rPh sb="1" eb="3">
      <t>ヒツヨウ</t>
    </rPh>
    <phoneticPr fontId="2"/>
  </si>
  <si>
    <t>×不要</t>
    <rPh sb="1" eb="3">
      <t>フヨウ</t>
    </rPh>
    <phoneticPr fontId="2"/>
  </si>
  <si>
    <t>●</t>
  </si>
  <si>
    <t>2m/s</t>
  </si>
  <si>
    <t>3m/s</t>
  </si>
  <si>
    <t>4m/s</t>
  </si>
  <si>
    <t>5m/s</t>
  </si>
  <si>
    <t>6m/s</t>
  </si>
  <si>
    <t>7m/s</t>
  </si>
  <si>
    <t>8m/s</t>
  </si>
  <si>
    <t>9m/s</t>
  </si>
  <si>
    <t>10m/s</t>
  </si>
  <si>
    <t>合計金額（税込）</t>
    <rPh sb="0" eb="2">
      <t>ゴウケイ</t>
    </rPh>
    <rPh sb="2" eb="4">
      <t>キンガク</t>
    </rPh>
    <rPh sb="5" eb="7">
      <t>ゼイコ</t>
    </rPh>
    <phoneticPr fontId="2"/>
  </si>
  <si>
    <t>サイトご利用期間</t>
    <rPh sb="4" eb="6">
      <t>リヨウ</t>
    </rPh>
    <rPh sb="6" eb="8">
      <t>キカン</t>
    </rPh>
    <phoneticPr fontId="2"/>
  </si>
  <si>
    <t>ヶ月</t>
    <rPh sb="1" eb="2">
      <t>ゲツ</t>
    </rPh>
    <phoneticPr fontId="2"/>
  </si>
  <si>
    <t>円</t>
  </si>
  <si>
    <t xml:space="preserve"> </t>
    <phoneticPr fontId="2"/>
  </si>
  <si>
    <t>合計金額（税抜）</t>
    <rPh sb="0" eb="2">
      <t>ゴウケイ</t>
    </rPh>
    <rPh sb="2" eb="4">
      <t>キンガク</t>
    </rPh>
    <rPh sb="5" eb="6">
      <t>ゼイ</t>
    </rPh>
    <rPh sb="6" eb="7">
      <t>ヌ</t>
    </rPh>
    <phoneticPr fontId="2"/>
  </si>
  <si>
    <t>-</t>
  </si>
  <si>
    <t>1mm以上 弱い雨・弱い雪</t>
    <rPh sb="3" eb="5">
      <t>イジョウ</t>
    </rPh>
    <rPh sb="10" eb="11">
      <t>ヨワ</t>
    </rPh>
    <rPh sb="12" eb="13">
      <t>ユキ</t>
    </rPh>
    <phoneticPr fontId="2"/>
  </si>
  <si>
    <t>2mm以上 弱い雨・弱い雪</t>
    <rPh sb="3" eb="5">
      <t>イジョウ</t>
    </rPh>
    <rPh sb="10" eb="11">
      <t>ヨワ</t>
    </rPh>
    <rPh sb="12" eb="13">
      <t>ユキ</t>
    </rPh>
    <phoneticPr fontId="2"/>
  </si>
  <si>
    <t>3mm以上 弱い雨・弱い雪</t>
    <rPh sb="3" eb="5">
      <t>イジョウ</t>
    </rPh>
    <rPh sb="10" eb="11">
      <t>ヨワ</t>
    </rPh>
    <rPh sb="12" eb="13">
      <t>ユキ</t>
    </rPh>
    <phoneticPr fontId="2"/>
  </si>
  <si>
    <t>4mm以上 弱い雨・弱い雪</t>
    <rPh sb="3" eb="5">
      <t>イジョウ</t>
    </rPh>
    <rPh sb="10" eb="11">
      <t>ヨワ</t>
    </rPh>
    <rPh sb="12" eb="13">
      <t>ユキ</t>
    </rPh>
    <phoneticPr fontId="2"/>
  </si>
  <si>
    <t>5mm以上 本降りの雨・強い雪</t>
    <rPh sb="3" eb="5">
      <t>イジョウ</t>
    </rPh>
    <rPh sb="12" eb="13">
      <t>ツヨ</t>
    </rPh>
    <rPh sb="14" eb="15">
      <t>ユキ</t>
    </rPh>
    <phoneticPr fontId="2"/>
  </si>
  <si>
    <t>6mm以上 本降りの雨・強い雪</t>
    <rPh sb="3" eb="5">
      <t>イジョウ</t>
    </rPh>
    <rPh sb="12" eb="13">
      <t>ツヨ</t>
    </rPh>
    <rPh sb="14" eb="15">
      <t>ユキ</t>
    </rPh>
    <phoneticPr fontId="2"/>
  </si>
  <si>
    <t>7mm以上 本降りの雨・強い雪</t>
    <rPh sb="3" eb="5">
      <t>イジョウ</t>
    </rPh>
    <rPh sb="12" eb="13">
      <t>ツヨ</t>
    </rPh>
    <rPh sb="14" eb="15">
      <t>ユキ</t>
    </rPh>
    <phoneticPr fontId="2"/>
  </si>
  <si>
    <t>8mm以上 本降りの雨・強い雪</t>
    <rPh sb="3" eb="5">
      <t>イジョウ</t>
    </rPh>
    <rPh sb="12" eb="13">
      <t>ツヨ</t>
    </rPh>
    <rPh sb="14" eb="15">
      <t>ユキ</t>
    </rPh>
    <phoneticPr fontId="2"/>
  </si>
  <si>
    <t>9mm以上 本降りの雨・強い雪</t>
    <rPh sb="3" eb="5">
      <t>イジョウ</t>
    </rPh>
    <rPh sb="12" eb="13">
      <t>ツヨ</t>
    </rPh>
    <rPh sb="14" eb="15">
      <t>ユキ</t>
    </rPh>
    <phoneticPr fontId="2"/>
  </si>
  <si>
    <t>10mm以上 強い雨・強い雪</t>
    <rPh sb="4" eb="6">
      <t>イジョウ</t>
    </rPh>
    <rPh sb="7" eb="8">
      <t>ツヨ</t>
    </rPh>
    <rPh sb="11" eb="12">
      <t>ツヨ</t>
    </rPh>
    <rPh sb="13" eb="14">
      <t>ユキ</t>
    </rPh>
    <phoneticPr fontId="2"/>
  </si>
  <si>
    <t>30mm以上 激しい雨・強い雪</t>
    <rPh sb="4" eb="6">
      <t>イジョウ</t>
    </rPh>
    <rPh sb="7" eb="8">
      <t>ハゲ</t>
    </rPh>
    <rPh sb="12" eb="13">
      <t>ツヨ</t>
    </rPh>
    <rPh sb="14" eb="15">
      <t>ユキ</t>
    </rPh>
    <phoneticPr fontId="2"/>
  </si>
  <si>
    <t>50mm以上 非常に激しい雨・強い雪</t>
    <rPh sb="4" eb="6">
      <t>イジョウ</t>
    </rPh>
    <rPh sb="7" eb="9">
      <t>ヒジョウ</t>
    </rPh>
    <rPh sb="10" eb="11">
      <t>ハゲ</t>
    </rPh>
    <rPh sb="15" eb="16">
      <t>ツヨ</t>
    </rPh>
    <rPh sb="17" eb="18">
      <t>ユキ</t>
    </rPh>
    <phoneticPr fontId="2"/>
  </si>
  <si>
    <t>①</t>
    <phoneticPr fontId="2"/>
  </si>
  <si>
    <t>②</t>
    <phoneticPr fontId="2"/>
  </si>
  <si>
    <t>11m/s</t>
  </si>
  <si>
    <t>12m/s</t>
  </si>
  <si>
    <t>13m/s</t>
  </si>
  <si>
    <t>14m/s</t>
  </si>
  <si>
    <t>19m/s</t>
  </si>
  <si>
    <t>20m/s</t>
  </si>
  <si>
    <t>3mm</t>
  </si>
  <si>
    <t>4mm</t>
  </si>
  <si>
    <t>5mm</t>
  </si>
  <si>
    <t>6mm</t>
  </si>
  <si>
    <t>7mm</t>
  </si>
  <si>
    <t>8mm</t>
  </si>
  <si>
    <t>9mm</t>
  </si>
  <si>
    <t>10mm</t>
  </si>
  <si>
    <t>11mm</t>
  </si>
  <si>
    <t>12mm</t>
  </si>
  <si>
    <t>13mm</t>
  </si>
  <si>
    <t>14mm</t>
  </si>
  <si>
    <t>19mm</t>
  </si>
  <si>
    <t>20mm</t>
  </si>
  <si>
    <t>21mm</t>
  </si>
  <si>
    <t>22mm</t>
  </si>
  <si>
    <t>23mm</t>
  </si>
  <si>
    <t>24mm</t>
  </si>
  <si>
    <t>25mm</t>
  </si>
  <si>
    <t>26mm</t>
  </si>
  <si>
    <t>27mm</t>
  </si>
  <si>
    <t>28mm</t>
  </si>
  <si>
    <t>29mm</t>
  </si>
  <si>
    <t>30mm</t>
  </si>
  <si>
    <t>31mm</t>
  </si>
  <si>
    <t>32mm</t>
  </si>
  <si>
    <t>33mm</t>
  </si>
  <si>
    <t>34mm</t>
  </si>
  <si>
    <t>35mm</t>
  </si>
  <si>
    <t>36mm</t>
  </si>
  <si>
    <t>37mm</t>
  </si>
  <si>
    <t>38mm</t>
  </si>
  <si>
    <t>39mm</t>
  </si>
  <si>
    <t>40mm</t>
  </si>
  <si>
    <t>41mm</t>
  </si>
  <si>
    <t>42mm</t>
  </si>
  <si>
    <t>43mm</t>
  </si>
  <si>
    <t>44mm</t>
  </si>
  <si>
    <t>45mm</t>
  </si>
  <si>
    <t>46mm</t>
  </si>
  <si>
    <t>47mm</t>
  </si>
  <si>
    <t>48mm</t>
  </si>
  <si>
    <t>49mm</t>
  </si>
  <si>
    <t>50mm</t>
  </si>
  <si>
    <t>長野県</t>
    <phoneticPr fontId="2"/>
  </si>
  <si>
    <t>青森市</t>
  </si>
  <si>
    <t>盛岡市</t>
  </si>
  <si>
    <t>秋田市</t>
  </si>
  <si>
    <t>山形市</t>
  </si>
  <si>
    <t>福島市</t>
  </si>
  <si>
    <t>弘前市</t>
  </si>
  <si>
    <t>宮古市</t>
  </si>
  <si>
    <t>能代市</t>
  </si>
  <si>
    <t>米沢市</t>
  </si>
  <si>
    <t>会津若松市</t>
  </si>
  <si>
    <t>八戸市</t>
  </si>
  <si>
    <t>大船渡市</t>
  </si>
  <si>
    <t>横手市</t>
  </si>
  <si>
    <t>鶴岡市</t>
  </si>
  <si>
    <t>郡山市</t>
  </si>
  <si>
    <t>黒石市</t>
  </si>
  <si>
    <t xml:space="preserve">花巻市 </t>
  </si>
  <si>
    <t>大館市</t>
  </si>
  <si>
    <t>酒田市</t>
  </si>
  <si>
    <t>いわき市</t>
  </si>
  <si>
    <t>五所川原市</t>
  </si>
  <si>
    <t>北上市</t>
  </si>
  <si>
    <t>男鹿市</t>
  </si>
  <si>
    <t>新庄市</t>
  </si>
  <si>
    <t>白河市</t>
  </si>
  <si>
    <t>岩美郡岩美町</t>
  </si>
  <si>
    <t>十和田市</t>
  </si>
  <si>
    <t>久慈市</t>
  </si>
  <si>
    <t>湯沢市</t>
  </si>
  <si>
    <t>寒河江市</t>
  </si>
  <si>
    <t>須賀川市</t>
  </si>
  <si>
    <t>八頭郡若桜町</t>
  </si>
  <si>
    <t>三沢市</t>
  </si>
  <si>
    <t>遠野市</t>
  </si>
  <si>
    <t>鹿角市</t>
  </si>
  <si>
    <t>上山市</t>
  </si>
  <si>
    <t>喜多方市</t>
  </si>
  <si>
    <t>八頭郡智頭町</t>
  </si>
  <si>
    <t>むつ市</t>
  </si>
  <si>
    <t>一関市</t>
  </si>
  <si>
    <t>由利本荘市</t>
  </si>
  <si>
    <t>村山市</t>
  </si>
  <si>
    <t>相馬市</t>
  </si>
  <si>
    <t>八頭郡八頭町</t>
  </si>
  <si>
    <t>つがる市</t>
  </si>
  <si>
    <t>陸前高田市</t>
  </si>
  <si>
    <t>潟上市</t>
  </si>
  <si>
    <t>長井市</t>
  </si>
  <si>
    <t>二本松市</t>
  </si>
  <si>
    <t>東伯郡三朝町</t>
  </si>
  <si>
    <t>勝浦郡勝浦町</t>
  </si>
  <si>
    <t>小豆郡土庄町</t>
  </si>
  <si>
    <t>薩摩川内市</t>
  </si>
  <si>
    <t>平川市</t>
  </si>
  <si>
    <t>釜石市</t>
  </si>
  <si>
    <t>大仙市</t>
  </si>
  <si>
    <t>天童市</t>
  </si>
  <si>
    <t>田村市</t>
  </si>
  <si>
    <t>吉田郡永平寺町</t>
  </si>
  <si>
    <t>海草郡紀美野町</t>
  </si>
  <si>
    <t>東伯郡湯梨浜町</t>
  </si>
  <si>
    <t>仁多郡奥出雲町</t>
  </si>
  <si>
    <t>勝浦郡上勝町</t>
  </si>
  <si>
    <t>小豆郡小豆島町</t>
  </si>
  <si>
    <t>北諸県郡三股町</t>
  </si>
  <si>
    <t>東津軽郡平内町</t>
  </si>
  <si>
    <t>二戸市</t>
  </si>
  <si>
    <t>北秋田市</t>
  </si>
  <si>
    <t>東根市</t>
  </si>
  <si>
    <t>南相馬市</t>
  </si>
  <si>
    <t>中新川郡舟橋村</t>
  </si>
  <si>
    <t>能美郡川北町</t>
  </si>
  <si>
    <t>今立郡池田町</t>
  </si>
  <si>
    <t>伊都郡かつらぎ町</t>
  </si>
  <si>
    <t>東伯郡琴浦町</t>
  </si>
  <si>
    <t>飯石郡飯南町</t>
  </si>
  <si>
    <t>名東郡佐那河内村</t>
  </si>
  <si>
    <t>木田郡三木町</t>
  </si>
  <si>
    <t>神埼郡吉野ヶ里町</t>
  </si>
  <si>
    <t>西諸県郡高原町</t>
  </si>
  <si>
    <t>東津軽郡蓬田村</t>
  </si>
  <si>
    <t>八幡平市</t>
  </si>
  <si>
    <t>にかほ市</t>
  </si>
  <si>
    <t>尾花沢市</t>
  </si>
  <si>
    <t>中新川郡上市町</t>
  </si>
  <si>
    <t>石川郡野々市町</t>
  </si>
  <si>
    <t>南条郡南越前町</t>
  </si>
  <si>
    <t>伊都郡九度山町</t>
  </si>
  <si>
    <t>東伯郡北栄町</t>
  </si>
  <si>
    <t>名西郡石井町</t>
  </si>
  <si>
    <t>香川郡直島町</t>
  </si>
  <si>
    <t>越智郡上島町</t>
  </si>
  <si>
    <t>安芸郡東洋町</t>
  </si>
  <si>
    <t>三養基郡基山町</t>
  </si>
  <si>
    <t>東諸県郡国富町</t>
  </si>
  <si>
    <t>その他の紹介</t>
    <rPh sb="2" eb="3">
      <t>タ</t>
    </rPh>
    <rPh sb="4" eb="6">
      <t>ショウカイ</t>
    </rPh>
    <phoneticPr fontId="2"/>
  </si>
  <si>
    <t>国頭郡国頭村</t>
  </si>
  <si>
    <t>東津軽郡今別町</t>
  </si>
  <si>
    <t>奥州市</t>
  </si>
  <si>
    <t>仙北市</t>
  </si>
  <si>
    <t>南陽市</t>
  </si>
  <si>
    <t>本宮市</t>
  </si>
  <si>
    <t>北群馬郡榛東村</t>
  </si>
  <si>
    <t>中新川郡立山町</t>
  </si>
  <si>
    <t>河北郡津幡町</t>
  </si>
  <si>
    <t>丹生郡越前町</t>
  </si>
  <si>
    <t>山辺郡山添村</t>
  </si>
  <si>
    <t>伊都郡高野町</t>
  </si>
  <si>
    <t>西伯郡日吉津村</t>
  </si>
  <si>
    <t>邑智郡川本町</t>
  </si>
  <si>
    <t>名西郡神山町</t>
  </si>
  <si>
    <t>綾歌郡宇多津町</t>
  </si>
  <si>
    <t>上浮穴郡久万高原町</t>
  </si>
  <si>
    <t>安芸郡奈半利町</t>
  </si>
  <si>
    <t>三養基郡上峰町</t>
  </si>
  <si>
    <t>東諸県郡綾町</t>
  </si>
  <si>
    <t>国頭郡大宜味村</t>
  </si>
  <si>
    <t>東津軽郡外ヶ浜町</t>
  </si>
  <si>
    <t>岩手郡雫石町</t>
  </si>
  <si>
    <t>鹿角郡小坂町</t>
  </si>
  <si>
    <t>東村山郡山辺町</t>
  </si>
  <si>
    <t>伊達郡桑折町</t>
  </si>
  <si>
    <t>北群馬郡吉岡町</t>
  </si>
  <si>
    <t>下新川郡入善町</t>
  </si>
  <si>
    <t>河北郡内灘町</t>
  </si>
  <si>
    <t>三方郡美浜町</t>
  </si>
  <si>
    <t>西八代郡市川三郷町</t>
  </si>
  <si>
    <t>蒲生郡日野町</t>
  </si>
  <si>
    <t>生駒郡平群町</t>
  </si>
  <si>
    <t>有田郡湯浅町</t>
  </si>
  <si>
    <t>西伯郡大山町</t>
  </si>
  <si>
    <t>邑智郡美郷町</t>
  </si>
  <si>
    <t>大島郡周防大島町</t>
  </si>
  <si>
    <t>那賀郡那賀町</t>
  </si>
  <si>
    <t>綾歌郡綾川町</t>
  </si>
  <si>
    <t>伊予郡松前町</t>
  </si>
  <si>
    <t>安芸郡田野町</t>
  </si>
  <si>
    <t>三養基郡みやき町</t>
  </si>
  <si>
    <t>西彼杵郡長与町</t>
  </si>
  <si>
    <t>児湯郡高鍋町</t>
  </si>
  <si>
    <t>国頭郡東村</t>
  </si>
  <si>
    <t>西津軽郡鰺ヶ沢町</t>
  </si>
  <si>
    <t>岩手郡葛巻町</t>
  </si>
  <si>
    <t>北秋田郡上小阿仁村</t>
  </si>
  <si>
    <t>東村山郡中山町</t>
  </si>
  <si>
    <t>伊達郡国見町</t>
  </si>
  <si>
    <t>河内郡上三川町</t>
  </si>
  <si>
    <t>多野郡上野村</t>
  </si>
  <si>
    <t>下新川郡朝日町</t>
  </si>
  <si>
    <t>羽咋郡志賀町</t>
  </si>
  <si>
    <t>大飯郡高浜町</t>
  </si>
  <si>
    <t>南巨摩郡早川町</t>
  </si>
  <si>
    <t>桑名郡木曽岬町</t>
  </si>
  <si>
    <t>蒲生郡竜王町</t>
  </si>
  <si>
    <t>生駒郡三郷町</t>
  </si>
  <si>
    <t>有田郡広川町</t>
  </si>
  <si>
    <t>西伯郡南部町</t>
  </si>
  <si>
    <t>邑智郡邑南町</t>
  </si>
  <si>
    <t>玖珂郡和木町</t>
  </si>
  <si>
    <t>海部郡牟岐町</t>
  </si>
  <si>
    <t>仲多度郡琴平町</t>
  </si>
  <si>
    <t>伊予郡砥部町</t>
  </si>
  <si>
    <t>安芸郡安田町</t>
  </si>
  <si>
    <t>東松浦郡玄海町</t>
  </si>
  <si>
    <t>西彼杵郡時津町</t>
  </si>
  <si>
    <t>下益城郡美里町</t>
  </si>
  <si>
    <t>児湯郡新富町</t>
  </si>
  <si>
    <t>国頭郡今帰仁村</t>
  </si>
  <si>
    <t>西津軽郡深浦町</t>
  </si>
  <si>
    <t>岩手郡岩手町</t>
  </si>
  <si>
    <t>山本郡藤里町</t>
  </si>
  <si>
    <t>西村山郡河北町</t>
  </si>
  <si>
    <t>伊達郡川俣町</t>
  </si>
  <si>
    <t>多野郡神流町</t>
  </si>
  <si>
    <t>羽咋郡宝達志水町</t>
  </si>
  <si>
    <t>大飯郡おおい町</t>
  </si>
  <si>
    <t>南巨摩郡身延町</t>
  </si>
  <si>
    <t>佐久市</t>
  </si>
  <si>
    <t>員弁郡東員町</t>
  </si>
  <si>
    <t>愛知郡愛荘町</t>
  </si>
  <si>
    <t>生駒郡斑鳩町</t>
  </si>
  <si>
    <t>有田郡有田川町</t>
  </si>
  <si>
    <t>西伯郡伯耆町</t>
  </si>
  <si>
    <t>鹿足郡津和野町</t>
  </si>
  <si>
    <t>熊毛郡上関町</t>
  </si>
  <si>
    <t>海部郡美波町</t>
  </si>
  <si>
    <t>仲多度郡多度津町</t>
  </si>
  <si>
    <t>喜多郡内子町</t>
  </si>
  <si>
    <t>安芸郡北川村</t>
  </si>
  <si>
    <t>西松浦郡有田町</t>
  </si>
  <si>
    <t>東彼杵郡東彼杵町</t>
  </si>
  <si>
    <t>玉名郡玉東町</t>
  </si>
  <si>
    <t>速見郡日出町</t>
  </si>
  <si>
    <t>児湯郡西米良村</t>
  </si>
  <si>
    <t>国頭郡本部町</t>
  </si>
  <si>
    <t>中津軽郡西目屋村</t>
  </si>
  <si>
    <t>山本郡三種町</t>
  </si>
  <si>
    <t>西村山郡西川町</t>
  </si>
  <si>
    <t>安達郡大玉村</t>
  </si>
  <si>
    <t>芳賀郡益子町</t>
  </si>
  <si>
    <t>甘楽郡下仁田町</t>
  </si>
  <si>
    <t>鹿島郡中能登町</t>
  </si>
  <si>
    <t>三方上中郡若狭町</t>
  </si>
  <si>
    <t>南巨摩郡南部町</t>
  </si>
  <si>
    <t>三重郡菰野町</t>
  </si>
  <si>
    <t>犬上郡豊郷町</t>
  </si>
  <si>
    <t>生駒郡安堵町</t>
  </si>
  <si>
    <t>日高郡美浜町</t>
  </si>
  <si>
    <t>日野郡日南町</t>
  </si>
  <si>
    <t>鹿足郡吉賀町</t>
  </si>
  <si>
    <t>熊毛郡田布施町</t>
  </si>
  <si>
    <t>海部郡海陽町</t>
  </si>
  <si>
    <t>仲多度郡まんのう町</t>
  </si>
  <si>
    <t>西宇和郡伊方町</t>
  </si>
  <si>
    <t>安芸郡馬路村</t>
  </si>
  <si>
    <t>杵島郡大町町</t>
  </si>
  <si>
    <t>東彼杵郡川棚町</t>
  </si>
  <si>
    <t>玉名郡南関町</t>
  </si>
  <si>
    <t>玖珠郡九重町</t>
  </si>
  <si>
    <t>児湯郡木城町</t>
  </si>
  <si>
    <t>国頭郡恩納村</t>
  </si>
  <si>
    <t>南津軽郡藤崎町</t>
  </si>
  <si>
    <t>紫波郡紫波町</t>
  </si>
  <si>
    <t>刈田郡蔵王町</t>
  </si>
  <si>
    <t>山本郡八峰町</t>
  </si>
  <si>
    <t>西村山郡朝日町</t>
  </si>
  <si>
    <t>岩瀬郡鏡石町</t>
  </si>
  <si>
    <t>芳賀郡茂木町</t>
  </si>
  <si>
    <t>甘楽郡南牧村</t>
  </si>
  <si>
    <t>鳳珠郡穴水町</t>
  </si>
  <si>
    <t>南巨摩郡富士川町</t>
  </si>
  <si>
    <t>三重郡朝日町</t>
  </si>
  <si>
    <t>犬上郡甲良町</t>
  </si>
  <si>
    <t>磯城郡川西町</t>
  </si>
  <si>
    <t>日高郡日高町</t>
  </si>
  <si>
    <t>日野郡日野町</t>
  </si>
  <si>
    <t>隠岐郡海士町</t>
  </si>
  <si>
    <t>熊毛郡平生町</t>
  </si>
  <si>
    <t>板野郡松茂町</t>
  </si>
  <si>
    <t>北宇和郡松野町</t>
  </si>
  <si>
    <t>安芸郡芸西村</t>
  </si>
  <si>
    <t>杵島郡江北町</t>
  </si>
  <si>
    <t>東彼杵郡波佐見町</t>
  </si>
  <si>
    <t>玉名郡長洲町</t>
  </si>
  <si>
    <t>玖珠郡玖珠町</t>
  </si>
  <si>
    <t>児湯郡川南町</t>
  </si>
  <si>
    <t>国頭郡宜野座村</t>
  </si>
  <si>
    <t>南津軽郡大鰐町</t>
  </si>
  <si>
    <t>紫波郡矢巾町</t>
  </si>
  <si>
    <t>刈田郡七ケ宿町</t>
  </si>
  <si>
    <t>南秋田郡五城目町</t>
  </si>
  <si>
    <t>西村山郡大江町</t>
  </si>
  <si>
    <t>岩瀬郡天栄村</t>
  </si>
  <si>
    <t>芳賀郡市貝町</t>
  </si>
  <si>
    <t>甘楽郡甘楽町</t>
  </si>
  <si>
    <t>鳳珠郡能登町</t>
  </si>
  <si>
    <t>中巨摩郡昭和町</t>
  </si>
  <si>
    <t>三重郡川越町</t>
  </si>
  <si>
    <t>犬上郡多賀町</t>
  </si>
  <si>
    <t>磯城郡三宅町</t>
  </si>
  <si>
    <t>日高郡由良町</t>
  </si>
  <si>
    <t>日野郡江府町</t>
  </si>
  <si>
    <t>隠岐郡西ノ島町</t>
  </si>
  <si>
    <t>和気郡和気町</t>
  </si>
  <si>
    <t>阿武郡阿武町</t>
  </si>
  <si>
    <t>板野郡北島町</t>
  </si>
  <si>
    <t>北宇和郡鬼北町</t>
  </si>
  <si>
    <t>長岡郡本山町</t>
  </si>
  <si>
    <t>杵島郡白石町</t>
  </si>
  <si>
    <t>北松浦郡小値賀町</t>
  </si>
  <si>
    <t>玉名郡和水町</t>
  </si>
  <si>
    <t>児湯郡都農町</t>
  </si>
  <si>
    <t>国頭郡金武町</t>
  </si>
  <si>
    <t>南津軽郡田舎館村</t>
  </si>
  <si>
    <t>和賀郡西和賀町</t>
  </si>
  <si>
    <t>柴田郡大河原町</t>
  </si>
  <si>
    <t>南秋田郡八郎潟町</t>
  </si>
  <si>
    <t>北村山郡大石田町</t>
  </si>
  <si>
    <t>南会津郡下郷町</t>
  </si>
  <si>
    <t>芳賀郡芳賀町</t>
  </si>
  <si>
    <t>吾妻郡中之条町</t>
  </si>
  <si>
    <t>南都留郡道志村</t>
  </si>
  <si>
    <t>南佐久郡小海町</t>
  </si>
  <si>
    <t>多気郡多気町</t>
  </si>
  <si>
    <t>磯城郡田原本町</t>
  </si>
  <si>
    <t>日高郡印南町</t>
  </si>
  <si>
    <t>隠岐郡知夫村</t>
  </si>
  <si>
    <t>都窪郡早島町</t>
  </si>
  <si>
    <t>板野郡藍住町</t>
  </si>
  <si>
    <t>南宇和郡愛南町</t>
  </si>
  <si>
    <t>長岡郡大豊町</t>
  </si>
  <si>
    <t>藤津郡太良町</t>
  </si>
  <si>
    <t>現場イメージアップ天気</t>
    <rPh sb="0" eb="2">
      <t>ゲンバ</t>
    </rPh>
    <rPh sb="9" eb="11">
      <t>テンキ</t>
    </rPh>
    <phoneticPr fontId="2"/>
  </si>
  <si>
    <t>　経理　　 　　月～</t>
    <rPh sb="1" eb="3">
      <t>ケイリ</t>
    </rPh>
    <rPh sb="8" eb="9">
      <t>ツキ</t>
    </rPh>
    <phoneticPr fontId="2"/>
  </si>
  <si>
    <t>請求書必着日</t>
    <rPh sb="0" eb="3">
      <t>セイキュウショ</t>
    </rPh>
    <rPh sb="3" eb="5">
      <t>ヒッチャク</t>
    </rPh>
    <rPh sb="5" eb="6">
      <t>ビ</t>
    </rPh>
    <phoneticPr fontId="2"/>
  </si>
  <si>
    <t>A 弊社(LBW)フォーマットの請求書</t>
    <rPh sb="2" eb="4">
      <t>ヘイシャ</t>
    </rPh>
    <rPh sb="16" eb="19">
      <t>セイキュウショ</t>
    </rPh>
    <phoneticPr fontId="2"/>
  </si>
  <si>
    <t>B 貴社　指定請求書</t>
    <rPh sb="2" eb="4">
      <t>キシャ</t>
    </rPh>
    <rPh sb="5" eb="7">
      <t>シテイ</t>
    </rPh>
    <rPh sb="7" eb="10">
      <t>セイキュウショ</t>
    </rPh>
    <phoneticPr fontId="2"/>
  </si>
  <si>
    <t>A</t>
    <phoneticPr fontId="2"/>
  </si>
  <si>
    <t>営業担当</t>
    <rPh sb="0" eb="2">
      <t>エイギョウ</t>
    </rPh>
    <rPh sb="2" eb="4">
      <t>タントウ</t>
    </rPh>
    <phoneticPr fontId="2"/>
  </si>
  <si>
    <t>指定請求書　記入締め日(上記でBを選択した場合)</t>
    <rPh sb="0" eb="2">
      <t>シテイ</t>
    </rPh>
    <rPh sb="2" eb="5">
      <t>セイキュウショ</t>
    </rPh>
    <rPh sb="6" eb="8">
      <t>キニュウ</t>
    </rPh>
    <rPh sb="8" eb="9">
      <t>シ</t>
    </rPh>
    <rPh sb="10" eb="11">
      <t>ビ</t>
    </rPh>
    <rPh sb="12" eb="14">
      <t>ジョウキ</t>
    </rPh>
    <rPh sb="17" eb="19">
      <t>センタク</t>
    </rPh>
    <rPh sb="21" eb="23">
      <t>バアイ</t>
    </rPh>
    <phoneticPr fontId="2"/>
  </si>
  <si>
    <t>２. 予測情報については、気象学的に不可知の要素を含んでおり、急激な変化、局地的地形等の影響により、特異な現象については</t>
    <phoneticPr fontId="2"/>
  </si>
  <si>
    <t>①　通信インフラ、キャリア等の状態により遅延や未達が発生することがある。</t>
    <rPh sb="2" eb="4">
      <t>ツウシン</t>
    </rPh>
    <rPh sb="13" eb="14">
      <t>トウ</t>
    </rPh>
    <rPh sb="15" eb="17">
      <t>ジョウタイ</t>
    </rPh>
    <rPh sb="20" eb="22">
      <t>チエン</t>
    </rPh>
    <rPh sb="23" eb="25">
      <t>ミタツ</t>
    </rPh>
    <rPh sb="26" eb="28">
      <t>ハッセイ</t>
    </rPh>
    <phoneticPr fontId="2"/>
  </si>
  <si>
    <t>第11条　ピンポイント地震情報を利用の場合は、以下点に留意が必要。</t>
    <rPh sb="0" eb="1">
      <t>ダイ</t>
    </rPh>
    <rPh sb="3" eb="4">
      <t>ジョウ</t>
    </rPh>
    <rPh sb="11" eb="13">
      <t>ジシン</t>
    </rPh>
    <rPh sb="13" eb="15">
      <t>ジョウホウ</t>
    </rPh>
    <rPh sb="16" eb="18">
      <t>リヨウ</t>
    </rPh>
    <rPh sb="19" eb="21">
      <t>バアイ</t>
    </rPh>
    <rPh sb="23" eb="25">
      <t>イカ</t>
    </rPh>
    <rPh sb="25" eb="26">
      <t>テン</t>
    </rPh>
    <rPh sb="27" eb="29">
      <t>リュウイ</t>
    </rPh>
    <rPh sb="30" eb="32">
      <t>ヒツヨウ</t>
    </rPh>
    <phoneticPr fontId="2"/>
  </si>
  <si>
    <t>②　地震の発生状況などにより、メールやサイト表示等で遅延が発生する場合がある。</t>
    <rPh sb="2" eb="4">
      <t>ジシン</t>
    </rPh>
    <rPh sb="5" eb="7">
      <t>ハッセイ</t>
    </rPh>
    <rPh sb="7" eb="9">
      <t>ジョウキョウ</t>
    </rPh>
    <rPh sb="22" eb="24">
      <t>ヒョウジ</t>
    </rPh>
    <rPh sb="24" eb="25">
      <t>トウ</t>
    </rPh>
    <rPh sb="26" eb="28">
      <t>チエン</t>
    </rPh>
    <rPh sb="29" eb="31">
      <t>ハッセイ</t>
    </rPh>
    <rPh sb="33" eb="35">
      <t>バアイ</t>
    </rPh>
    <phoneticPr fontId="2"/>
  </si>
  <si>
    <t>③　巨大地震や群発地震など、震度1などの微振動は後日まとめて発表される場合がある。</t>
    <rPh sb="2" eb="4">
      <t>キョダイ</t>
    </rPh>
    <rPh sb="4" eb="6">
      <t>ジシン</t>
    </rPh>
    <rPh sb="7" eb="9">
      <t>グンパツ</t>
    </rPh>
    <rPh sb="9" eb="11">
      <t>ジシン</t>
    </rPh>
    <rPh sb="14" eb="16">
      <t>シンド</t>
    </rPh>
    <rPh sb="20" eb="21">
      <t>ビ</t>
    </rPh>
    <rPh sb="21" eb="23">
      <t>シンドウ</t>
    </rPh>
    <rPh sb="24" eb="26">
      <t>ゴジツ</t>
    </rPh>
    <rPh sb="30" eb="32">
      <t>ハッピョウ</t>
    </rPh>
    <rPh sb="35" eb="37">
      <t>バアイ</t>
    </rPh>
    <phoneticPr fontId="2"/>
  </si>
  <si>
    <t>ア. 暴力団</t>
    <phoneticPr fontId="2"/>
  </si>
  <si>
    <t>イ. 暴力団員</t>
    <phoneticPr fontId="2"/>
  </si>
  <si>
    <t>ウ. 暴力団準構成員</t>
    <phoneticPr fontId="2"/>
  </si>
  <si>
    <t>エ. 暴力団関係企業</t>
    <phoneticPr fontId="2"/>
  </si>
  <si>
    <t>オ. その他、前各号に順ずる者</t>
    <phoneticPr fontId="2"/>
  </si>
  <si>
    <t>(ピンポイント地震情報・メールの留意点)</t>
    <rPh sb="7" eb="9">
      <t>ジシン</t>
    </rPh>
    <rPh sb="9" eb="11">
      <t>ジョウホウ</t>
    </rPh>
    <rPh sb="16" eb="19">
      <t>リュウイテン</t>
    </rPh>
    <phoneticPr fontId="2"/>
  </si>
  <si>
    <t>③　天災地変（激甚災害）、擾乱、内乱等乙の責に帰することのできない不可抗力事由による本件業務の一部または全部の不履行および遅延。</t>
    <rPh sb="61" eb="63">
      <t>チエン</t>
    </rPh>
    <phoneticPr fontId="2"/>
  </si>
  <si>
    <t>カテゴリー</t>
  </si>
  <si>
    <t>コンテンツ</t>
  </si>
  <si>
    <t>現場の気象予測</t>
  </si>
  <si>
    <t>5分毎更新 1kmメッシュ 60分先まで豪雨・降雪予測</t>
  </si>
  <si>
    <t>○</t>
  </si>
  <si>
    <t>週間気象予測</t>
  </si>
  <si>
    <t>リアルタイム実況</t>
  </si>
  <si>
    <t>アメダス気象観測速報</t>
  </si>
  <si>
    <t>労災防止</t>
  </si>
  <si>
    <t>ヒヤリハット指数（注意散漫の起こりやすさを予測）</t>
  </si>
  <si>
    <t>緊急防災情報</t>
  </si>
  <si>
    <t>注意報・警報</t>
  </si>
  <si>
    <t>台風情報</t>
  </si>
  <si>
    <t>地震情報</t>
  </si>
  <si>
    <t>地方レベル防災気象解説</t>
  </si>
  <si>
    <t>都道府県・支庁レベル防災気象解説</t>
  </si>
  <si>
    <t>10分単位リアルタイム落雷予測</t>
    <rPh sb="2" eb="3">
      <t>フン</t>
    </rPh>
    <rPh sb="3" eb="5">
      <t>タンイ</t>
    </rPh>
    <phoneticPr fontId="2"/>
  </si>
  <si>
    <t>10分単位リアルタイム竜巻・突風予測</t>
    <rPh sb="2" eb="3">
      <t>フン</t>
    </rPh>
    <rPh sb="3" eb="5">
      <t>タンイ</t>
    </rPh>
    <rPh sb="11" eb="13">
      <t>タツマキ</t>
    </rPh>
    <rPh sb="14" eb="16">
      <t>トップウ</t>
    </rPh>
    <phoneticPr fontId="2"/>
  </si>
  <si>
    <t>追加可能</t>
    <rPh sb="0" eb="2">
      <t>ツイカ</t>
    </rPh>
    <rPh sb="2" eb="4">
      <t>カノウ</t>
    </rPh>
    <phoneticPr fontId="2"/>
  </si>
  <si>
    <t>●お申込み・お支払方法など</t>
    <rPh sb="2" eb="4">
      <t>モウシコ</t>
    </rPh>
    <rPh sb="7" eb="9">
      <t>シハライ</t>
    </rPh>
    <rPh sb="9" eb="11">
      <t>ホウホウ</t>
    </rPh>
    <phoneticPr fontId="2"/>
  </si>
  <si>
    <t>Q.工期が延長または短縮された場合は、どうすればいいでしょうか？</t>
    <rPh sb="2" eb="4">
      <t>コウキ</t>
    </rPh>
    <rPh sb="5" eb="7">
      <t>エンチョウ</t>
    </rPh>
    <rPh sb="10" eb="12">
      <t>タンシュク</t>
    </rPh>
    <rPh sb="15" eb="17">
      <t>バアイ</t>
    </rPh>
    <phoneticPr fontId="2"/>
  </si>
  <si>
    <t>Q.支払い方法はどのようにすればよろしいでしょうか？</t>
    <rPh sb="2" eb="4">
      <t>シハラ</t>
    </rPh>
    <rPh sb="5" eb="7">
      <t>ホウホウ</t>
    </rPh>
    <phoneticPr fontId="2"/>
  </si>
  <si>
    <t>Q.一括で先払いして、工期が短縮された場合は返金して頂けるのでしょうか？</t>
    <rPh sb="2" eb="4">
      <t>イッカツ</t>
    </rPh>
    <rPh sb="5" eb="6">
      <t>サキ</t>
    </rPh>
    <rPh sb="6" eb="7">
      <t>バラ</t>
    </rPh>
    <rPh sb="11" eb="13">
      <t>コウキ</t>
    </rPh>
    <rPh sb="14" eb="16">
      <t>タンシュク</t>
    </rPh>
    <rPh sb="19" eb="21">
      <t>バアイ</t>
    </rPh>
    <rPh sb="22" eb="24">
      <t>ヘンキン</t>
    </rPh>
    <rPh sb="26" eb="27">
      <t>イタダ</t>
    </rPh>
    <phoneticPr fontId="2"/>
  </si>
  <si>
    <t>を締結する。</t>
    <phoneticPr fontId="2"/>
  </si>
  <si>
    <t>　買主（以下「甲」という）と売主株式会社ライフビジネスウェザー（以下「乙」という）は、甲に対して行う気象情報等の提供に関して、次のとおり契約</t>
    <rPh sb="54" eb="55">
      <t>トウ</t>
    </rPh>
    <phoneticPr fontId="2"/>
  </si>
  <si>
    <t>ものとする。</t>
    <phoneticPr fontId="2"/>
  </si>
  <si>
    <t>メール不要</t>
    <rPh sb="3" eb="5">
      <t>フヨウ</t>
    </rPh>
    <phoneticPr fontId="2"/>
  </si>
  <si>
    <t>60分</t>
    <rPh sb="2" eb="3">
      <t>フン</t>
    </rPh>
    <phoneticPr fontId="2"/>
  </si>
  <si>
    <t>120分</t>
    <phoneticPr fontId="2"/>
  </si>
  <si>
    <t>180分</t>
    <phoneticPr fontId="2"/>
  </si>
  <si>
    <t>240分</t>
    <phoneticPr fontId="2"/>
  </si>
  <si>
    <t>300分</t>
    <phoneticPr fontId="2"/>
  </si>
  <si>
    <t>360分</t>
    <phoneticPr fontId="2"/>
  </si>
  <si>
    <t>(津波アラートの留意点)</t>
    <rPh sb="1" eb="3">
      <t>ツナミ</t>
    </rPh>
    <rPh sb="8" eb="11">
      <t>リュウイテン</t>
    </rPh>
    <phoneticPr fontId="2"/>
  </si>
  <si>
    <t>第13条　甲及び乙は、本件業務の履行に関し、相手方から次のいずれかの方法により開示された情報（以下「秘密情報」という）を、</t>
    <phoneticPr fontId="2"/>
  </si>
  <si>
    <t>第14条　甲及び乙は、相手方の事前の文書による承諾なく、この契約により生ずる権利又は義務を第三者に譲渡、又は担保に供してはならない</t>
    <phoneticPr fontId="2"/>
  </si>
  <si>
    <t>第17条　この契約の有効期間は、申込書、注文書または請書の定めるところによる。</t>
    <phoneticPr fontId="2"/>
  </si>
  <si>
    <t>第18条　この契約に定めのない事項及びこの契約に関して疑義が生じた場合には、甲乙がお互いに誠意を以って協議し決定するものとする。</t>
    <phoneticPr fontId="2"/>
  </si>
  <si>
    <t>第12条　津波アラートを利用の場合は、以下点に留意が必要。</t>
    <rPh sb="0" eb="1">
      <t>ダイ</t>
    </rPh>
    <rPh sb="3" eb="4">
      <t>ジョウ</t>
    </rPh>
    <rPh sb="5" eb="7">
      <t>ツナミ</t>
    </rPh>
    <rPh sb="12" eb="14">
      <t>リヨウ</t>
    </rPh>
    <rPh sb="15" eb="17">
      <t>バアイ</t>
    </rPh>
    <rPh sb="19" eb="21">
      <t>イカ</t>
    </rPh>
    <rPh sb="21" eb="22">
      <t>テン</t>
    </rPh>
    <rPh sb="23" eb="25">
      <t>リュウイ</t>
    </rPh>
    <rPh sb="26" eb="28">
      <t>ヒツヨウ</t>
    </rPh>
    <phoneticPr fontId="2"/>
  </si>
  <si>
    <t>①　気象庁発表の津波警報・注意報が日本国内のいずれかで発表および解除された場合に配信される。</t>
    <rPh sb="2" eb="5">
      <t>キショウチョウ</t>
    </rPh>
    <rPh sb="5" eb="7">
      <t>ハッピョウ</t>
    </rPh>
    <rPh sb="8" eb="10">
      <t>ツナミ</t>
    </rPh>
    <rPh sb="10" eb="12">
      <t>ケイホウ</t>
    </rPh>
    <rPh sb="13" eb="16">
      <t>チュウイホウ</t>
    </rPh>
    <rPh sb="17" eb="19">
      <t>ニホン</t>
    </rPh>
    <rPh sb="19" eb="21">
      <t>コクナイ</t>
    </rPh>
    <rPh sb="27" eb="29">
      <t>ハッピョウ</t>
    </rPh>
    <rPh sb="32" eb="34">
      <t>カイジョ</t>
    </rPh>
    <rPh sb="37" eb="39">
      <t>バアイ</t>
    </rPh>
    <rPh sb="40" eb="42">
      <t>ハイシン</t>
    </rPh>
    <phoneticPr fontId="2"/>
  </si>
  <si>
    <t>③　通信インフラ、キャリア等の状態により遅延や未達が発生することがある。</t>
    <rPh sb="2" eb="4">
      <t>ツウシン</t>
    </rPh>
    <rPh sb="13" eb="14">
      <t>トウ</t>
    </rPh>
    <rPh sb="15" eb="17">
      <t>ジョウタイ</t>
    </rPh>
    <rPh sb="20" eb="22">
      <t>チエン</t>
    </rPh>
    <rPh sb="23" eb="25">
      <t>ミタツ</t>
    </rPh>
    <rPh sb="26" eb="28">
      <t>ハッセイ</t>
    </rPh>
    <phoneticPr fontId="2"/>
  </si>
  <si>
    <t>白岡市</t>
    <rPh sb="2" eb="3">
      <t>シ</t>
    </rPh>
    <phoneticPr fontId="2"/>
  </si>
  <si>
    <t>津波アラート</t>
    <rPh sb="0" eb="2">
      <t>ツナミ</t>
    </rPh>
    <phoneticPr fontId="2"/>
  </si>
  <si>
    <t>2　本件業務のうち、第２条第２号の情報提供業務の期間が１ヵ月未満の場合は、甲は、情報提供費1ヵ月分の金額を乙に支払う。</t>
    <phoneticPr fontId="2"/>
  </si>
  <si>
    <t>3　金額の計算結果に１円未満の端数が生じた場合は、当該端数は切り捨てる。</t>
    <phoneticPr fontId="2"/>
  </si>
  <si>
    <t>第４条 　この契約に基づき乙が制作した著作物に関する著作権は乙に帰属する。</t>
    <phoneticPr fontId="2"/>
  </si>
  <si>
    <t>る。</t>
    <phoneticPr fontId="2"/>
  </si>
  <si>
    <t>第５条 　甲は、第１条第２項に規定する乙提供の気象情報を、甲が使用する携帯端末およびWebサイトに利用することに限定して使用することができ</t>
    <rPh sb="37" eb="39">
      <t>タンマツ</t>
    </rPh>
    <phoneticPr fontId="2"/>
  </si>
  <si>
    <t>第６条 　次の各号に該当するときは、乙は本件業務の履行を一時的に停止することができる。</t>
    <phoneticPr fontId="2"/>
  </si>
  <si>
    <t>②　一般財団法人気象業務支援センターや気象庁等に異常が発生したことにより、乙が気象情報を入手できなくなったとき。</t>
    <rPh sb="2" eb="4">
      <t>イッパン</t>
    </rPh>
    <phoneticPr fontId="2"/>
  </si>
  <si>
    <t>この場合は、乙は甲に対して、速やかに報告をする。</t>
    <phoneticPr fontId="2"/>
  </si>
  <si>
    <t>第７条  甲が情報提供費の債務の支払いを怠ったとき、乙は本件業務の履行を中止することができる。</t>
    <phoneticPr fontId="2"/>
  </si>
  <si>
    <t>３. 前項に拘わらず、第６条第１号および第２号の事由による一時停止の場合、その期間が24時間以内のときは、</t>
    <phoneticPr fontId="2"/>
  </si>
  <si>
    <t>甲は当該一時停止期間分の情報提供費の支払いを拒まない。</t>
    <phoneticPr fontId="2"/>
  </si>
  <si>
    <t>（損害賠償）</t>
    <rPh sb="1" eb="3">
      <t>ソンガイ</t>
    </rPh>
    <rPh sb="3" eb="5">
      <t>バイショウ</t>
    </rPh>
    <phoneticPr fontId="2"/>
  </si>
  <si>
    <t>第９条 乙による本件業務の不履行によって、甲に損害が発生した場合、甲は乙に対し、損害賠償を請求できる。</t>
    <phoneticPr fontId="2"/>
  </si>
  <si>
    <t>この場合、乙は月額情報提供費1ヵ月分の金額を上限として賠償責任を負う。</t>
    <phoneticPr fontId="2"/>
  </si>
  <si>
    <t>第10条　次の各号の事由に基づき甲に損害が発生した場合、乙はその責を負わない。</t>
    <phoneticPr fontId="2"/>
  </si>
  <si>
    <t>⑤　気象庁等の観測機器のメンテナンスや故障などによる、欠測や異常値が表示された場合。</t>
    <rPh sb="2" eb="5">
      <t>キショウチョウ</t>
    </rPh>
    <rPh sb="5" eb="6">
      <t>トウ</t>
    </rPh>
    <rPh sb="7" eb="9">
      <t>カンソク</t>
    </rPh>
    <rPh sb="9" eb="11">
      <t>キキ</t>
    </rPh>
    <rPh sb="19" eb="21">
      <t>コショウ</t>
    </rPh>
    <rPh sb="27" eb="29">
      <t>ケッソク</t>
    </rPh>
    <rPh sb="30" eb="33">
      <t>イジョウチ</t>
    </rPh>
    <rPh sb="34" eb="36">
      <t>ヒョウジ</t>
    </rPh>
    <rPh sb="39" eb="41">
      <t>バアイ</t>
    </rPh>
    <phoneticPr fontId="2"/>
  </si>
  <si>
    <t>④　乙提供の気象情報の使用。但し、乙が第８条に定める保証に反する場合を除く。</t>
    <phoneticPr fontId="2"/>
  </si>
  <si>
    <t>死亡、所有物の損失、損害に対してなされた全ての求償の責は負わない。</t>
    <phoneticPr fontId="2"/>
  </si>
  <si>
    <t>④　震度や震源要素(マグニチュード)などの訂正が行われた場合、修正メールは送信されない。</t>
    <rPh sb="2" eb="4">
      <t>シンド</t>
    </rPh>
    <rPh sb="5" eb="7">
      <t>シンゲン</t>
    </rPh>
    <rPh sb="7" eb="9">
      <t>ヨウソ</t>
    </rPh>
    <rPh sb="21" eb="23">
      <t>テイセイ</t>
    </rPh>
    <rPh sb="24" eb="25">
      <t>オコナ</t>
    </rPh>
    <rPh sb="28" eb="30">
      <t>バアイ</t>
    </rPh>
    <rPh sb="31" eb="33">
      <t>シュウセイ</t>
    </rPh>
    <rPh sb="37" eb="39">
      <t>ソウシン</t>
    </rPh>
    <phoneticPr fontId="2"/>
  </si>
  <si>
    <t>②　津波の到達予想時刻や高さについてはメールの記載はなく、サイト内で表示する。</t>
    <rPh sb="2" eb="4">
      <t>ツナミ</t>
    </rPh>
    <rPh sb="5" eb="7">
      <t>トウタツ</t>
    </rPh>
    <rPh sb="7" eb="9">
      <t>ヨソウ</t>
    </rPh>
    <rPh sb="9" eb="11">
      <t>ジコク</t>
    </rPh>
    <rPh sb="12" eb="13">
      <t>タカ</t>
    </rPh>
    <rPh sb="23" eb="25">
      <t>キサイ</t>
    </rPh>
    <rPh sb="32" eb="33">
      <t>ナイ</t>
    </rPh>
    <rPh sb="34" eb="36">
      <t>ヒョウジ</t>
    </rPh>
    <phoneticPr fontId="2"/>
  </si>
  <si>
    <t>④　場所によっては予想より津波が早く到達したり、高くなったりすることがある。</t>
    <rPh sb="2" eb="4">
      <t>バショ</t>
    </rPh>
    <rPh sb="9" eb="11">
      <t>ヨソウ</t>
    </rPh>
    <rPh sb="13" eb="15">
      <t>ツナミ</t>
    </rPh>
    <rPh sb="16" eb="17">
      <t>ハヤ</t>
    </rPh>
    <rPh sb="18" eb="20">
      <t>トウタツ</t>
    </rPh>
    <rPh sb="24" eb="25">
      <t>タカ</t>
    </rPh>
    <phoneticPr fontId="2"/>
  </si>
  <si>
    <t>②　情報の受領者の責によらず公知、公用となったもの。</t>
    <phoneticPr fontId="2"/>
  </si>
  <si>
    <t>第16条　甲及び乙は、相手方が次の各号の一に該当するときは、文書を以って相手方に通知し、この契約を解除できるものとする。</t>
    <phoneticPr fontId="2"/>
  </si>
  <si>
    <t>⑤ 甲が次のいずれかに該当したことが判明した場合。</t>
    <phoneticPr fontId="2"/>
  </si>
  <si>
    <t>第19条　この契約に関して甲乙間に紛争が生じたときは、東京地方裁判所を第一審の専属的合意管轄裁判所とする。</t>
    <rPh sb="17" eb="19">
      <t>フンソウ</t>
    </rPh>
    <phoneticPr fontId="2"/>
  </si>
  <si>
    <t>プロフェッショナルコース</t>
    <phoneticPr fontId="2"/>
  </si>
  <si>
    <t>スタンダードコース</t>
    <phoneticPr fontId="2"/>
  </si>
  <si>
    <t>B(指定)</t>
    <rPh sb="2" eb="4">
      <t>シテイ</t>
    </rPh>
    <phoneticPr fontId="2"/>
  </si>
  <si>
    <t>…②</t>
    <phoneticPr fontId="2"/>
  </si>
  <si>
    <t>…③</t>
    <phoneticPr fontId="2"/>
  </si>
  <si>
    <t>気象注意喚起伝達システムcanary</t>
    <rPh sb="0" eb="2">
      <t>キショウ</t>
    </rPh>
    <rPh sb="2" eb="4">
      <t>チュウイ</t>
    </rPh>
    <rPh sb="4" eb="6">
      <t>カンキ</t>
    </rPh>
    <rPh sb="6" eb="8">
      <t>デンタツ</t>
    </rPh>
    <phoneticPr fontId="2"/>
  </si>
  <si>
    <t>創意工夫で取り入れる</t>
    <rPh sb="0" eb="2">
      <t>ソウイ</t>
    </rPh>
    <rPh sb="2" eb="4">
      <t>クフウ</t>
    </rPh>
    <rPh sb="5" eb="6">
      <t>ト</t>
    </rPh>
    <rPh sb="7" eb="8">
      <t>イ</t>
    </rPh>
    <phoneticPr fontId="2"/>
  </si>
  <si>
    <t>現場の空をお守りする　株式会社ライフビジネスウェザー（気象庁予報業務許可第83号）</t>
    <rPh sb="0" eb="2">
      <t>ゲンバ</t>
    </rPh>
    <rPh sb="3" eb="4">
      <t>ソラ</t>
    </rPh>
    <rPh sb="6" eb="7">
      <t>マモ</t>
    </rPh>
    <phoneticPr fontId="2"/>
  </si>
  <si>
    <t>現場専用サイト構築費 （税抜）</t>
    <rPh sb="12" eb="13">
      <t>ゼイ</t>
    </rPh>
    <rPh sb="13" eb="14">
      <t>ヌ</t>
    </rPh>
    <phoneticPr fontId="2"/>
  </si>
  <si>
    <t>エビ</t>
    <phoneticPr fontId="2"/>
  </si>
  <si>
    <t>51mm</t>
  </si>
  <si>
    <t>52mm</t>
  </si>
  <si>
    <t>53mm</t>
  </si>
  <si>
    <t>54mm</t>
  </si>
  <si>
    <t>55mm</t>
  </si>
  <si>
    <t>56mm</t>
  </si>
  <si>
    <t>57mm</t>
  </si>
  <si>
    <t>58mm</t>
  </si>
  <si>
    <t>59mm</t>
  </si>
  <si>
    <t>60mm</t>
  </si>
  <si>
    <t>61mm</t>
  </si>
  <si>
    <t>62mm</t>
  </si>
  <si>
    <t>63mm</t>
  </si>
  <si>
    <t>64mm</t>
  </si>
  <si>
    <t>65mm</t>
  </si>
  <si>
    <t>66mm</t>
  </si>
  <si>
    <t>67mm</t>
  </si>
  <si>
    <t>68mm</t>
  </si>
  <si>
    <t>69mm</t>
  </si>
  <si>
    <t>70mm</t>
  </si>
  <si>
    <t>50mm</t>
    <phoneticPr fontId="2"/>
  </si>
  <si>
    <t>71mm</t>
  </si>
  <si>
    <t>72mm</t>
  </si>
  <si>
    <t>73mm</t>
  </si>
  <si>
    <t>74mm</t>
  </si>
  <si>
    <t>75mm</t>
  </si>
  <si>
    <t>76mm</t>
  </si>
  <si>
    <t>77mm</t>
  </si>
  <si>
    <t>78mm</t>
  </si>
  <si>
    <t>79mm</t>
  </si>
  <si>
    <t>80mm</t>
  </si>
  <si>
    <t>81mm</t>
  </si>
  <si>
    <t>82mm</t>
  </si>
  <si>
    <t>83mm</t>
  </si>
  <si>
    <t>84mm</t>
  </si>
  <si>
    <t>85mm</t>
  </si>
  <si>
    <t>86mm</t>
  </si>
  <si>
    <t>87mm</t>
  </si>
  <si>
    <t>88mm</t>
  </si>
  <si>
    <t>89mm</t>
  </si>
  <si>
    <t>90mm</t>
  </si>
  <si>
    <t>91mm</t>
  </si>
  <si>
    <t>92mm</t>
  </si>
  <si>
    <t>93mm</t>
  </si>
  <si>
    <t>94mm</t>
  </si>
  <si>
    <t>95mm</t>
  </si>
  <si>
    <t>96mm</t>
  </si>
  <si>
    <t>97mm</t>
  </si>
  <si>
    <t>98mm</t>
  </si>
  <si>
    <t>99mm</t>
  </si>
  <si>
    <t>100mm</t>
  </si>
  <si>
    <t>101mm</t>
  </si>
  <si>
    <t>102mm</t>
  </si>
  <si>
    <t>103mm</t>
  </si>
  <si>
    <t>104mm</t>
  </si>
  <si>
    <t>105mm</t>
  </si>
  <si>
    <t>106mm</t>
  </si>
  <si>
    <t>107mm</t>
  </si>
  <si>
    <t>108mm</t>
  </si>
  <si>
    <t>109mm</t>
  </si>
  <si>
    <t>110mm</t>
  </si>
  <si>
    <t>111mm</t>
  </si>
  <si>
    <t>112mm</t>
  </si>
  <si>
    <t>113mm</t>
  </si>
  <si>
    <t>114mm</t>
  </si>
  <si>
    <t>115mm</t>
  </si>
  <si>
    <t>116mm</t>
  </si>
  <si>
    <t>117mm</t>
  </si>
  <si>
    <t>118mm</t>
  </si>
  <si>
    <t>119mm</t>
  </si>
  <si>
    <t>120mm</t>
  </si>
  <si>
    <t>121mm</t>
  </si>
  <si>
    <t>122mm</t>
  </si>
  <si>
    <t>123mm</t>
  </si>
  <si>
    <t>124mm</t>
  </si>
  <si>
    <t>125mm</t>
  </si>
  <si>
    <t>126mm</t>
  </si>
  <si>
    <t>127mm</t>
  </si>
  <si>
    <t>128mm</t>
  </si>
  <si>
    <t>129mm</t>
  </si>
  <si>
    <t>130mm</t>
  </si>
  <si>
    <t>131mm</t>
  </si>
  <si>
    <t>132mm</t>
  </si>
  <si>
    <t>133mm</t>
  </si>
  <si>
    <t>134mm</t>
  </si>
  <si>
    <t>135mm</t>
  </si>
  <si>
    <t>136mm</t>
  </si>
  <si>
    <t>137mm</t>
  </si>
  <si>
    <t>138mm</t>
  </si>
  <si>
    <t>139mm</t>
  </si>
  <si>
    <t>140mm</t>
  </si>
  <si>
    <t>141mm</t>
  </si>
  <si>
    <t>142mm</t>
  </si>
  <si>
    <t>143mm</t>
  </si>
  <si>
    <t>144mm</t>
  </si>
  <si>
    <t>145mm</t>
  </si>
  <si>
    <t>146mm</t>
  </si>
  <si>
    <t>147mm</t>
  </si>
  <si>
    <t>148mm</t>
  </si>
  <si>
    <t>149mm</t>
  </si>
  <si>
    <t>150mm</t>
  </si>
  <si>
    <t>151mm</t>
  </si>
  <si>
    <t>152mm</t>
  </si>
  <si>
    <t>153mm</t>
  </si>
  <si>
    <t>154mm</t>
  </si>
  <si>
    <t>155mm</t>
  </si>
  <si>
    <t>156mm</t>
  </si>
  <si>
    <t>157mm</t>
  </si>
  <si>
    <t>158mm</t>
  </si>
  <si>
    <t>159mm</t>
  </si>
  <si>
    <t>160mm</t>
  </si>
  <si>
    <t>161mm</t>
  </si>
  <si>
    <t>162mm</t>
  </si>
  <si>
    <t>163mm</t>
  </si>
  <si>
    <t>164mm</t>
  </si>
  <si>
    <t>165mm</t>
  </si>
  <si>
    <t>166mm</t>
  </si>
  <si>
    <t>167mm</t>
  </si>
  <si>
    <t>168mm</t>
  </si>
  <si>
    <t>169mm</t>
  </si>
  <si>
    <t>170mm</t>
  </si>
  <si>
    <t>171mm</t>
  </si>
  <si>
    <t>172mm</t>
  </si>
  <si>
    <t>173mm</t>
  </si>
  <si>
    <t>174mm</t>
  </si>
  <si>
    <t>175mm</t>
  </si>
  <si>
    <t>176mm</t>
  </si>
  <si>
    <t>177mm</t>
  </si>
  <si>
    <t>178mm</t>
  </si>
  <si>
    <t>179mm</t>
  </si>
  <si>
    <t>180mm</t>
  </si>
  <si>
    <t>181mm</t>
  </si>
  <si>
    <t>182mm</t>
  </si>
  <si>
    <t>183mm</t>
  </si>
  <si>
    <t>184mm</t>
  </si>
  <si>
    <t>185mm</t>
  </si>
  <si>
    <t>186mm</t>
  </si>
  <si>
    <t>187mm</t>
  </si>
  <si>
    <t>188mm</t>
  </si>
  <si>
    <t>189mm</t>
  </si>
  <si>
    <t>190mm</t>
  </si>
  <si>
    <t>191mm</t>
  </si>
  <si>
    <t>192mm</t>
  </si>
  <si>
    <t>193mm</t>
  </si>
  <si>
    <t>194mm</t>
  </si>
  <si>
    <t>195mm</t>
  </si>
  <si>
    <t>196mm</t>
  </si>
  <si>
    <t>197mm</t>
  </si>
  <si>
    <t>198mm</t>
  </si>
  <si>
    <t>199mm</t>
  </si>
  <si>
    <t>200mm</t>
  </si>
  <si>
    <t>201mm</t>
  </si>
  <si>
    <t>202mm</t>
  </si>
  <si>
    <t>203mm</t>
  </si>
  <si>
    <t>204mm</t>
  </si>
  <si>
    <t>205mm</t>
  </si>
  <si>
    <t>206mm</t>
  </si>
  <si>
    <t>207mm</t>
  </si>
  <si>
    <t>208mm</t>
  </si>
  <si>
    <t>209mm</t>
  </si>
  <si>
    <t>210mm</t>
  </si>
  <si>
    <t>211mm</t>
  </si>
  <si>
    <t>212mm</t>
  </si>
  <si>
    <t>213mm</t>
  </si>
  <si>
    <t>214mm</t>
  </si>
  <si>
    <t>215mm</t>
  </si>
  <si>
    <t>216mm</t>
  </si>
  <si>
    <t>217mm</t>
  </si>
  <si>
    <t>218mm</t>
  </si>
  <si>
    <t>219mm</t>
  </si>
  <si>
    <t>220mm</t>
  </si>
  <si>
    <t>221mm</t>
  </si>
  <si>
    <t>222mm</t>
  </si>
  <si>
    <t>223mm</t>
  </si>
  <si>
    <t>224mm</t>
  </si>
  <si>
    <t>225mm</t>
  </si>
  <si>
    <t>226mm</t>
  </si>
  <si>
    <t>227mm</t>
  </si>
  <si>
    <t>228mm</t>
  </si>
  <si>
    <t>229mm</t>
  </si>
  <si>
    <t>230mm</t>
  </si>
  <si>
    <t>231mm</t>
  </si>
  <si>
    <t>232mm</t>
  </si>
  <si>
    <t>233mm</t>
  </si>
  <si>
    <t>234mm</t>
  </si>
  <si>
    <t>235mm</t>
  </si>
  <si>
    <t>236mm</t>
  </si>
  <si>
    <t>237mm</t>
  </si>
  <si>
    <t>238mm</t>
  </si>
  <si>
    <t>239mm</t>
  </si>
  <si>
    <t>240mm</t>
  </si>
  <si>
    <t>241mm</t>
  </si>
  <si>
    <t>242mm</t>
  </si>
  <si>
    <t>243mm</t>
  </si>
  <si>
    <t>244mm</t>
  </si>
  <si>
    <t>245mm</t>
  </si>
  <si>
    <t>246mm</t>
  </si>
  <si>
    <t>247mm</t>
  </si>
  <si>
    <t>248mm</t>
  </si>
  <si>
    <t>249mm</t>
  </si>
  <si>
    <t>250mm</t>
  </si>
  <si>
    <t>251mm</t>
  </si>
  <si>
    <t>252mm</t>
  </si>
  <si>
    <t>253mm</t>
  </si>
  <si>
    <t>254mm</t>
  </si>
  <si>
    <t>255mm</t>
  </si>
  <si>
    <t>256mm</t>
  </si>
  <si>
    <t>257mm</t>
  </si>
  <si>
    <t>258mm</t>
  </si>
  <si>
    <t>259mm</t>
  </si>
  <si>
    <t>260mm</t>
  </si>
  <si>
    <t>261mm</t>
  </si>
  <si>
    <t>262mm</t>
  </si>
  <si>
    <t>263mm</t>
  </si>
  <si>
    <t>264mm</t>
  </si>
  <si>
    <t>265mm</t>
  </si>
  <si>
    <t>266mm</t>
  </si>
  <si>
    <t>267mm</t>
  </si>
  <si>
    <t>268mm</t>
  </si>
  <si>
    <t>269mm</t>
  </si>
  <si>
    <t>270mm</t>
  </si>
  <si>
    <t>271mm</t>
  </si>
  <si>
    <t>272mm</t>
  </si>
  <si>
    <t>273mm</t>
  </si>
  <si>
    <t>274mm</t>
  </si>
  <si>
    <t>275mm</t>
  </si>
  <si>
    <t>276mm</t>
  </si>
  <si>
    <t>277mm</t>
  </si>
  <si>
    <t>278mm</t>
  </si>
  <si>
    <t>279mm</t>
  </si>
  <si>
    <t>280mm</t>
  </si>
  <si>
    <t>281mm</t>
  </si>
  <si>
    <t>282mm</t>
  </si>
  <si>
    <t>283mm</t>
  </si>
  <si>
    <t>284mm</t>
  </si>
  <si>
    <t>285mm</t>
  </si>
  <si>
    <t>286mm</t>
  </si>
  <si>
    <t>287mm</t>
  </si>
  <si>
    <t>288mm</t>
  </si>
  <si>
    <t>289mm</t>
  </si>
  <si>
    <t>290mm</t>
  </si>
  <si>
    <t>291mm</t>
  </si>
  <si>
    <t>292mm</t>
  </si>
  <si>
    <t>293mm</t>
  </si>
  <si>
    <t>294mm</t>
  </si>
  <si>
    <t>295mm</t>
  </si>
  <si>
    <t>296mm</t>
  </si>
  <si>
    <t>297mm</t>
  </si>
  <si>
    <t>298mm</t>
  </si>
  <si>
    <t>299mm</t>
  </si>
  <si>
    <t>300mm</t>
  </si>
  <si>
    <t>301mm</t>
  </si>
  <si>
    <t>302mm</t>
  </si>
  <si>
    <t>303mm</t>
  </si>
  <si>
    <t>304mm</t>
  </si>
  <si>
    <t>305mm</t>
  </si>
  <si>
    <t>306mm</t>
  </si>
  <si>
    <t>307mm</t>
  </si>
  <si>
    <t>308mm</t>
  </si>
  <si>
    <t>309mm</t>
  </si>
  <si>
    <t>310mm</t>
  </si>
  <si>
    <t>311mm</t>
  </si>
  <si>
    <t>312mm</t>
  </si>
  <si>
    <t>313mm</t>
  </si>
  <si>
    <t>314mm</t>
  </si>
  <si>
    <t>315mm</t>
  </si>
  <si>
    <t>316mm</t>
  </si>
  <si>
    <t>317mm</t>
  </si>
  <si>
    <t>318mm</t>
  </si>
  <si>
    <t>319mm</t>
  </si>
  <si>
    <t>320mm</t>
  </si>
  <si>
    <t>321mm</t>
  </si>
  <si>
    <t>322mm</t>
  </si>
  <si>
    <t>323mm</t>
  </si>
  <si>
    <t>324mm</t>
  </si>
  <si>
    <t>325mm</t>
  </si>
  <si>
    <t>326mm</t>
  </si>
  <si>
    <t>327mm</t>
  </si>
  <si>
    <t>328mm</t>
  </si>
  <si>
    <t>329mm</t>
  </si>
  <si>
    <t>330mm</t>
  </si>
  <si>
    <t>331mm</t>
  </si>
  <si>
    <t>332mm</t>
  </si>
  <si>
    <t>333mm</t>
  </si>
  <si>
    <t>334mm</t>
  </si>
  <si>
    <t>335mm</t>
  </si>
  <si>
    <t>336mm</t>
  </si>
  <si>
    <t>337mm</t>
  </si>
  <si>
    <t>338mm</t>
  </si>
  <si>
    <t>339mm</t>
  </si>
  <si>
    <t>340mm</t>
  </si>
  <si>
    <t>341mm</t>
  </si>
  <si>
    <t>342mm</t>
  </si>
  <si>
    <t>343mm</t>
  </si>
  <si>
    <t>344mm</t>
  </si>
  <si>
    <t>345mm</t>
  </si>
  <si>
    <t>346mm</t>
  </si>
  <si>
    <t>347mm</t>
  </si>
  <si>
    <t>348mm</t>
  </si>
  <si>
    <t>349mm</t>
  </si>
  <si>
    <t>台風の暴風域に入る確率</t>
    <rPh sb="0" eb="2">
      <t>タイフウ</t>
    </rPh>
    <rPh sb="3" eb="6">
      <t>ボウフウイキ</t>
    </rPh>
    <rPh sb="7" eb="8">
      <t>ハイ</t>
    </rPh>
    <rPh sb="9" eb="11">
      <t>カクリツ</t>
    </rPh>
    <phoneticPr fontId="2"/>
  </si>
  <si>
    <t>ホームページを見た</t>
    <rPh sb="7" eb="8">
      <t>ミ</t>
    </rPh>
    <phoneticPr fontId="2"/>
  </si>
  <si>
    <t>広告を見た</t>
    <rPh sb="0" eb="2">
      <t>コウコク</t>
    </rPh>
    <rPh sb="3" eb="4">
      <t>ミ</t>
    </rPh>
    <phoneticPr fontId="2"/>
  </si>
  <si>
    <t>ＴＥＬ</t>
    <phoneticPr fontId="2"/>
  </si>
  <si>
    <t>携帯電話</t>
    <rPh sb="0" eb="2">
      <t>ケイタイ</t>
    </rPh>
    <rPh sb="2" eb="4">
      <t>デンワ</t>
    </rPh>
    <phoneticPr fontId="2"/>
  </si>
  <si>
    <t>▲追加プラン▲</t>
    <rPh sb="1" eb="3">
      <t>ツイカ</t>
    </rPh>
    <phoneticPr fontId="2"/>
  </si>
  <si>
    <t>▲帳票サービス▲</t>
    <rPh sb="1" eb="3">
      <t>チョウヒョウ</t>
    </rPh>
    <phoneticPr fontId="2"/>
  </si>
  <si>
    <t>▲注警報コード▲</t>
    <rPh sb="1" eb="2">
      <t>チュウ</t>
    </rPh>
    <rPh sb="2" eb="4">
      <t>ケイホウ</t>
    </rPh>
    <phoneticPr fontId="2"/>
  </si>
  <si>
    <t>10分単位設定値</t>
    <rPh sb="2" eb="3">
      <t>フン</t>
    </rPh>
    <rPh sb="3" eb="5">
      <t>タンイ</t>
    </rPh>
    <rPh sb="5" eb="8">
      <t>セッテイチ</t>
    </rPh>
    <phoneticPr fontId="2"/>
  </si>
  <si>
    <t>-</t>
    <phoneticPr fontId="2"/>
  </si>
  <si>
    <t>24時間降水量設定値</t>
    <rPh sb="2" eb="4">
      <t>ジカン</t>
    </rPh>
    <rPh sb="4" eb="7">
      <t>コウスイリョウ</t>
    </rPh>
    <rPh sb="7" eb="10">
      <t>セッテイチ</t>
    </rPh>
    <phoneticPr fontId="2"/>
  </si>
  <si>
    <t>24時間風設定値</t>
    <rPh sb="2" eb="4">
      <t>ジカン</t>
    </rPh>
    <rPh sb="4" eb="5">
      <t>カゼ</t>
    </rPh>
    <rPh sb="5" eb="8">
      <t>セッテイチ</t>
    </rPh>
    <phoneticPr fontId="2"/>
  </si>
  <si>
    <t>■近傍アメダス降水観測アラート</t>
  </si>
  <si>
    <t>■近傍アメダス強風観測アラート</t>
  </si>
  <si>
    <t>①10分単位雷予測アラート</t>
  </si>
  <si>
    <t>②リアルタイム雷観測アラート</t>
  </si>
  <si>
    <t>■積算降水観測アラートメール</t>
  </si>
  <si>
    <t>-</t>
    <phoneticPr fontId="2"/>
  </si>
  <si>
    <t>************************</t>
    <phoneticPr fontId="2"/>
  </si>
  <si>
    <t>************************</t>
    <phoneticPr fontId="2"/>
  </si>
  <si>
    <t>■会社名</t>
    <rPh sb="1" eb="4">
      <t>カイシャメイ</t>
    </rPh>
    <phoneticPr fontId="2"/>
  </si>
  <si>
    <t>■利用開始</t>
    <rPh sb="1" eb="3">
      <t>リヨウ</t>
    </rPh>
    <rPh sb="3" eb="5">
      <t>カイシ</t>
    </rPh>
    <phoneticPr fontId="2"/>
  </si>
  <si>
    <t>■終了</t>
    <rPh sb="1" eb="3">
      <t>シュウリョウ</t>
    </rPh>
    <phoneticPr fontId="2"/>
  </si>
  <si>
    <t>■基本コース</t>
    <rPh sb="1" eb="3">
      <t>キホン</t>
    </rPh>
    <phoneticPr fontId="2"/>
  </si>
  <si>
    <t>■強化プラン</t>
    <rPh sb="1" eb="3">
      <t>キョウカ</t>
    </rPh>
    <phoneticPr fontId="2"/>
  </si>
  <si>
    <t>【企業固有ラベル】</t>
    <rPh sb="1" eb="3">
      <t>キギョウ</t>
    </rPh>
    <rPh sb="3" eb="5">
      <t>コユウ</t>
    </rPh>
    <phoneticPr fontId="2"/>
  </si>
  <si>
    <t>■現場名</t>
    <rPh sb="1" eb="3">
      <t>ゲンバ</t>
    </rPh>
    <rPh sb="3" eb="4">
      <t>メイ</t>
    </rPh>
    <phoneticPr fontId="2"/>
  </si>
  <si>
    <t>滝沢市</t>
    <rPh sb="0" eb="2">
      <t>タキザワ</t>
    </rPh>
    <rPh sb="2" eb="3">
      <t>シ</t>
    </rPh>
    <phoneticPr fontId="2"/>
  </si>
  <si>
    <t>展示会で見た</t>
    <rPh sb="0" eb="3">
      <t>テンジカイ</t>
    </rPh>
    <rPh sb="4" eb="5">
      <t>ミ</t>
    </rPh>
    <phoneticPr fontId="2"/>
  </si>
  <si>
    <t>河西郡更別村</t>
    <phoneticPr fontId="2"/>
  </si>
  <si>
    <t>↓導入理由で「その他の紹介」「その他」をご選択の場合、ご記入ください</t>
    <rPh sb="1" eb="3">
      <t>ドウニュウ</t>
    </rPh>
    <rPh sb="3" eb="5">
      <t>リユウ</t>
    </rPh>
    <rPh sb="9" eb="10">
      <t>ホカ</t>
    </rPh>
    <rPh sb="11" eb="13">
      <t>ショウカイ</t>
    </rPh>
    <rPh sb="17" eb="18">
      <t>タ</t>
    </rPh>
    <rPh sb="21" eb="23">
      <t>センタク</t>
    </rPh>
    <rPh sb="24" eb="26">
      <t>バアイ</t>
    </rPh>
    <rPh sb="28" eb="30">
      <t>キニュウ</t>
    </rPh>
    <phoneticPr fontId="2"/>
  </si>
  <si>
    <t>関東</t>
    <rPh sb="0" eb="2">
      <t>カントウ</t>
    </rPh>
    <phoneticPr fontId="2"/>
  </si>
  <si>
    <t>下館河川</t>
    <rPh sb="0" eb="1">
      <t>シモ</t>
    </rPh>
    <rPh sb="1" eb="2">
      <t>カン</t>
    </rPh>
    <rPh sb="2" eb="4">
      <t>カセン</t>
    </rPh>
    <phoneticPr fontId="2"/>
  </si>
  <si>
    <t>二瀬ダム</t>
    <rPh sb="0" eb="1">
      <t>ニ</t>
    </rPh>
    <rPh sb="1" eb="2">
      <t>セ</t>
    </rPh>
    <phoneticPr fontId="2"/>
  </si>
  <si>
    <t>京浜河川</t>
    <rPh sb="0" eb="2">
      <t>ケイヒン</t>
    </rPh>
    <rPh sb="2" eb="4">
      <t>カセン</t>
    </rPh>
    <phoneticPr fontId="2"/>
  </si>
  <si>
    <t>利根川上流</t>
    <rPh sb="0" eb="2">
      <t>トネ</t>
    </rPh>
    <rPh sb="2" eb="3">
      <t>カワ</t>
    </rPh>
    <rPh sb="3" eb="5">
      <t>ジョウリュウ</t>
    </rPh>
    <phoneticPr fontId="2"/>
  </si>
  <si>
    <t>利根川下流</t>
    <rPh sb="0" eb="3">
      <t>トネガワ</t>
    </rPh>
    <rPh sb="3" eb="5">
      <t>カリュウ</t>
    </rPh>
    <phoneticPr fontId="2"/>
  </si>
  <si>
    <t>利根ダム統管</t>
    <rPh sb="0" eb="2">
      <t>トネ</t>
    </rPh>
    <rPh sb="4" eb="5">
      <t>オサム</t>
    </rPh>
    <rPh sb="5" eb="6">
      <t>カン</t>
    </rPh>
    <phoneticPr fontId="2"/>
  </si>
  <si>
    <t>常陸河川国道</t>
    <rPh sb="0" eb="2">
      <t>ヒタチ</t>
    </rPh>
    <rPh sb="2" eb="4">
      <t>カセン</t>
    </rPh>
    <rPh sb="4" eb="6">
      <t>コクドウ</t>
    </rPh>
    <phoneticPr fontId="2"/>
  </si>
  <si>
    <t>江戸川河川</t>
    <rPh sb="0" eb="2">
      <t>エド</t>
    </rPh>
    <rPh sb="2" eb="3">
      <t>カワ</t>
    </rPh>
    <rPh sb="3" eb="5">
      <t>カセン</t>
    </rPh>
    <phoneticPr fontId="2"/>
  </si>
  <si>
    <t>渡良瀬川河川</t>
    <rPh sb="0" eb="3">
      <t>ワタラセ</t>
    </rPh>
    <rPh sb="3" eb="4">
      <t>ガワ</t>
    </rPh>
    <rPh sb="4" eb="6">
      <t>カセン</t>
    </rPh>
    <phoneticPr fontId="2"/>
  </si>
  <si>
    <t>甲府河川国道</t>
    <rPh sb="0" eb="2">
      <t>コウフ</t>
    </rPh>
    <rPh sb="2" eb="4">
      <t>カセン</t>
    </rPh>
    <rPh sb="4" eb="6">
      <t>コクドウ</t>
    </rPh>
    <phoneticPr fontId="2"/>
  </si>
  <si>
    <t>相模水系ダム</t>
    <rPh sb="0" eb="2">
      <t>サガミ</t>
    </rPh>
    <rPh sb="2" eb="4">
      <t>スイケイ</t>
    </rPh>
    <phoneticPr fontId="2"/>
  </si>
  <si>
    <t>荒川上流</t>
    <rPh sb="0" eb="2">
      <t>アラカワ</t>
    </rPh>
    <rPh sb="2" eb="4">
      <t>ジョウリュウ</t>
    </rPh>
    <phoneticPr fontId="2"/>
  </si>
  <si>
    <t>荒川下流</t>
    <rPh sb="0" eb="2">
      <t>アラカワ</t>
    </rPh>
    <rPh sb="2" eb="4">
      <t>カリュウ</t>
    </rPh>
    <phoneticPr fontId="2"/>
  </si>
  <si>
    <t>霞ヶ浦河川</t>
    <rPh sb="0" eb="3">
      <t>カスミガウラ</t>
    </rPh>
    <rPh sb="3" eb="5">
      <t>カセン</t>
    </rPh>
    <phoneticPr fontId="2"/>
  </si>
  <si>
    <t>鬼怒ダム統管</t>
    <rPh sb="0" eb="2">
      <t>キヌ</t>
    </rPh>
    <rPh sb="4" eb="5">
      <t>オサム</t>
    </rPh>
    <rPh sb="5" eb="6">
      <t>カン</t>
    </rPh>
    <phoneticPr fontId="2"/>
  </si>
  <si>
    <t>三谷</t>
    <rPh sb="0" eb="2">
      <t>ミタニ</t>
    </rPh>
    <phoneticPr fontId="2"/>
  </si>
  <si>
    <t>上郷</t>
    <rPh sb="0" eb="2">
      <t>カミサト</t>
    </rPh>
    <phoneticPr fontId="2"/>
  </si>
  <si>
    <t>二宮</t>
    <rPh sb="0" eb="2">
      <t>ニノミヤ</t>
    </rPh>
    <phoneticPr fontId="2"/>
  </si>
  <si>
    <t>仙在</t>
    <rPh sb="0" eb="1">
      <t>セン</t>
    </rPh>
    <rPh sb="1" eb="2">
      <t>ザイ</t>
    </rPh>
    <phoneticPr fontId="2"/>
  </si>
  <si>
    <t>佐貫(上)</t>
    <rPh sb="0" eb="1">
      <t>サ</t>
    </rPh>
    <rPh sb="1" eb="2">
      <t>ヌキ</t>
    </rPh>
    <rPh sb="3" eb="4">
      <t>ウエ</t>
    </rPh>
    <phoneticPr fontId="2"/>
  </si>
  <si>
    <t>佐貫(下)</t>
    <rPh sb="0" eb="1">
      <t>サ</t>
    </rPh>
    <rPh sb="1" eb="2">
      <t>ヌキ</t>
    </rPh>
    <rPh sb="3" eb="4">
      <t>シタ</t>
    </rPh>
    <phoneticPr fontId="2"/>
  </si>
  <si>
    <t>勝瓜（下）</t>
    <rPh sb="0" eb="1">
      <t>カツ</t>
    </rPh>
    <rPh sb="1" eb="2">
      <t>ウリ</t>
    </rPh>
    <rPh sb="3" eb="4">
      <t>シタ</t>
    </rPh>
    <phoneticPr fontId="2"/>
  </si>
  <si>
    <t>勝瓜（上）</t>
    <rPh sb="0" eb="1">
      <t>カツ</t>
    </rPh>
    <rPh sb="1" eb="2">
      <t>ウリ</t>
    </rPh>
    <rPh sb="3" eb="4">
      <t>ウエ</t>
    </rPh>
    <phoneticPr fontId="2"/>
  </si>
  <si>
    <t>宝積寺（上）</t>
    <rPh sb="0" eb="1">
      <t>タカラ</t>
    </rPh>
    <rPh sb="1" eb="2">
      <t>セキ</t>
    </rPh>
    <rPh sb="2" eb="3">
      <t>ジ</t>
    </rPh>
    <rPh sb="4" eb="5">
      <t>ウエ</t>
    </rPh>
    <phoneticPr fontId="2"/>
  </si>
  <si>
    <t>宝積寺（下）</t>
    <rPh sb="0" eb="1">
      <t>タカラ</t>
    </rPh>
    <rPh sb="1" eb="2">
      <t>セキ</t>
    </rPh>
    <rPh sb="2" eb="3">
      <t>デラ</t>
    </rPh>
    <rPh sb="4" eb="5">
      <t>シタ</t>
    </rPh>
    <phoneticPr fontId="2"/>
  </si>
  <si>
    <t>小貝川水海道</t>
    <rPh sb="0" eb="3">
      <t>コカイガワ</t>
    </rPh>
    <rPh sb="3" eb="4">
      <t>スイ</t>
    </rPh>
    <rPh sb="4" eb="6">
      <t>カイドウ</t>
    </rPh>
    <phoneticPr fontId="2"/>
  </si>
  <si>
    <t>川又</t>
    <rPh sb="0" eb="2">
      <t>カワマタ</t>
    </rPh>
    <phoneticPr fontId="2"/>
  </si>
  <si>
    <t>川島</t>
    <rPh sb="0" eb="2">
      <t>カワシマ</t>
    </rPh>
    <phoneticPr fontId="2"/>
  </si>
  <si>
    <t>平方</t>
    <rPh sb="0" eb="2">
      <t>ヒラカタ</t>
    </rPh>
    <phoneticPr fontId="2"/>
  </si>
  <si>
    <t>文巻</t>
    <rPh sb="0" eb="1">
      <t>ブン</t>
    </rPh>
    <rPh sb="1" eb="2">
      <t>マキ</t>
    </rPh>
    <phoneticPr fontId="2"/>
  </si>
  <si>
    <t>湛水池田矢川</t>
    <rPh sb="0" eb="1">
      <t>ジン</t>
    </rPh>
    <rPh sb="1" eb="2">
      <t>スイ</t>
    </rPh>
    <rPh sb="2" eb="4">
      <t>イケダ</t>
    </rPh>
    <rPh sb="4" eb="6">
      <t>ヤガワ</t>
    </rPh>
    <phoneticPr fontId="2"/>
  </si>
  <si>
    <t>田野橋</t>
    <rPh sb="0" eb="1">
      <t>タ</t>
    </rPh>
    <rPh sb="1" eb="2">
      <t>ノ</t>
    </rPh>
    <rPh sb="2" eb="3">
      <t>ハシ</t>
    </rPh>
    <phoneticPr fontId="2"/>
  </si>
  <si>
    <t>石井（右）</t>
    <rPh sb="0" eb="2">
      <t>イシイ</t>
    </rPh>
    <rPh sb="3" eb="4">
      <t>ミギ</t>
    </rPh>
    <phoneticPr fontId="2"/>
  </si>
  <si>
    <t>越流堤</t>
    <rPh sb="0" eb="1">
      <t>コシ</t>
    </rPh>
    <rPh sb="1" eb="2">
      <t>リュウ</t>
    </rPh>
    <rPh sb="2" eb="3">
      <t>テイ</t>
    </rPh>
    <phoneticPr fontId="2"/>
  </si>
  <si>
    <t>鎌庭</t>
    <rPh sb="0" eb="1">
      <t>カマ</t>
    </rPh>
    <rPh sb="1" eb="2">
      <t>ニワ</t>
    </rPh>
    <phoneticPr fontId="2"/>
  </si>
  <si>
    <t>養蚕</t>
    <rPh sb="0" eb="2">
      <t>ヨウサン</t>
    </rPh>
    <phoneticPr fontId="2"/>
  </si>
  <si>
    <t>鬼怒川水海道</t>
    <rPh sb="0" eb="2">
      <t>キヌ</t>
    </rPh>
    <rPh sb="2" eb="3">
      <t>カワ</t>
    </rPh>
    <rPh sb="3" eb="4">
      <t>スイ</t>
    </rPh>
    <rPh sb="4" eb="6">
      <t>カイドウ</t>
    </rPh>
    <phoneticPr fontId="2"/>
  </si>
  <si>
    <t>黒子</t>
    <rPh sb="0" eb="2">
      <t>クロコ</t>
    </rPh>
    <phoneticPr fontId="2"/>
  </si>
  <si>
    <t>落合</t>
  </si>
  <si>
    <t>市ノ沢</t>
    <rPh sb="0" eb="1">
      <t>イチ</t>
    </rPh>
    <rPh sb="2" eb="3">
      <t>サワ</t>
    </rPh>
    <phoneticPr fontId="2"/>
  </si>
  <si>
    <t>親鼻</t>
    <rPh sb="0" eb="2">
      <t>オヤハナ</t>
    </rPh>
    <phoneticPr fontId="2"/>
  </si>
  <si>
    <t>浅山橋</t>
  </si>
  <si>
    <t>東秋留橋</t>
  </si>
  <si>
    <t>玉川</t>
  </si>
  <si>
    <t>報恩橋</t>
  </si>
  <si>
    <t>高田橋</t>
  </si>
  <si>
    <t>寺家橋</t>
  </si>
  <si>
    <t>鶴見2水位2</t>
  </si>
  <si>
    <t>2.5mゾーン</t>
  </si>
  <si>
    <t>鳥山</t>
  </si>
  <si>
    <t>減勢池</t>
  </si>
  <si>
    <t>越流堤上流</t>
  </si>
  <si>
    <t>越流堤下流</t>
  </si>
  <si>
    <t>親水エリア</t>
  </si>
  <si>
    <t>駐車場</t>
  </si>
  <si>
    <t>4.0mゾーン</t>
  </si>
  <si>
    <t>小机大橋</t>
  </si>
  <si>
    <t>新横浜大橋</t>
  </si>
  <si>
    <t>浅川橋</t>
  </si>
  <si>
    <t>落合橋</t>
  </si>
  <si>
    <t>排水門(内)</t>
  </si>
  <si>
    <t>排水門(外)</t>
  </si>
  <si>
    <t>越流堤対岸</t>
  </si>
  <si>
    <t>亀の子橋</t>
  </si>
  <si>
    <t>太尾</t>
  </si>
  <si>
    <t>綱島</t>
  </si>
  <si>
    <t>末吉橋</t>
  </si>
  <si>
    <t>芦穂橋</t>
  </si>
  <si>
    <t>鶴見川河口</t>
  </si>
  <si>
    <t>矢上橋</t>
  </si>
  <si>
    <t>高幡橋</t>
  </si>
  <si>
    <t>神川橋</t>
  </si>
  <si>
    <t>相模大橋</t>
  </si>
  <si>
    <t>馬入橋</t>
  </si>
  <si>
    <t>調布橋</t>
  </si>
  <si>
    <t>日野橋</t>
  </si>
  <si>
    <t>浅川ＣＤＴ</t>
  </si>
  <si>
    <t>石原ＣＤＴ</t>
  </si>
  <si>
    <t>亀の子ＣＤＴ</t>
  </si>
  <si>
    <t>末吉橋ＣＤＴ</t>
  </si>
  <si>
    <t>末吉橋2</t>
  </si>
  <si>
    <t>矢上橋2</t>
  </si>
  <si>
    <t>田園調布・上</t>
  </si>
  <si>
    <t>戸手</t>
  </si>
  <si>
    <t>末吉橋1</t>
  </si>
  <si>
    <t>末吉橋・有線</t>
  </si>
  <si>
    <t>矢上橋2有線</t>
  </si>
  <si>
    <t>小机1</t>
  </si>
  <si>
    <t>小机2水位1</t>
  </si>
  <si>
    <t>小机2水位2</t>
  </si>
  <si>
    <t>小机3水位1</t>
  </si>
  <si>
    <t>小机3水位2</t>
  </si>
  <si>
    <t>田園調布・下</t>
  </si>
  <si>
    <t>小机4水位1</t>
  </si>
  <si>
    <t>小机4水位2</t>
  </si>
  <si>
    <t>小机5</t>
  </si>
  <si>
    <t>小机6</t>
  </si>
  <si>
    <t>小机7水位1</t>
  </si>
  <si>
    <t>小机7水位2</t>
  </si>
  <si>
    <t>小机8水位1</t>
  </si>
  <si>
    <t>小机8水位2</t>
  </si>
  <si>
    <t>鶴見1水位1</t>
  </si>
  <si>
    <t>鶴見1水位2</t>
  </si>
  <si>
    <t>多摩川河口</t>
  </si>
  <si>
    <t>鶴見2水位1</t>
  </si>
  <si>
    <t>綱島ＣＤＴ</t>
  </si>
  <si>
    <t>石原</t>
  </si>
  <si>
    <t>大野川排水内</t>
  </si>
  <si>
    <t>大野川排水外</t>
  </si>
  <si>
    <t>谷田川機場内</t>
  </si>
  <si>
    <t>谷田川第一内</t>
  </si>
  <si>
    <t>青山水門外</t>
  </si>
  <si>
    <t>青山水門内</t>
  </si>
  <si>
    <t>田中外</t>
  </si>
  <si>
    <t>田中内</t>
  </si>
  <si>
    <t>藤岡</t>
  </si>
  <si>
    <t>古河</t>
  </si>
  <si>
    <t>中里</t>
  </si>
  <si>
    <t>福川水門外</t>
  </si>
  <si>
    <t>福川水門内</t>
  </si>
  <si>
    <t>第一排水門外</t>
  </si>
  <si>
    <t>第一排水門内</t>
  </si>
  <si>
    <t>赤麻Ａ</t>
  </si>
  <si>
    <t>赤麻Ｂ</t>
  </si>
  <si>
    <t>谷田川第一外</t>
  </si>
  <si>
    <t>第二排水門外</t>
  </si>
  <si>
    <t>第二排水門内</t>
  </si>
  <si>
    <t>山下橋</t>
  </si>
  <si>
    <t>古戸</t>
  </si>
  <si>
    <t>芽吹橋</t>
  </si>
  <si>
    <t>川俣</t>
  </si>
  <si>
    <t>八斗島</t>
  </si>
  <si>
    <t>栗橋</t>
  </si>
  <si>
    <t>蓮花川機場外</t>
  </si>
  <si>
    <t>蓮花川機場内</t>
  </si>
  <si>
    <t>新堀川機場内</t>
  </si>
  <si>
    <t>新堀川機場外</t>
  </si>
  <si>
    <t>大木水門内</t>
  </si>
  <si>
    <t>休泊川機場内</t>
  </si>
  <si>
    <t>大木水門外</t>
  </si>
  <si>
    <t>高野</t>
  </si>
  <si>
    <t>第三排水門内</t>
  </si>
  <si>
    <t>第三排水門外</t>
  </si>
  <si>
    <t>法師戸水門内</t>
  </si>
  <si>
    <t>法師戸水門外</t>
  </si>
  <si>
    <t>休泊川機場外</t>
  </si>
  <si>
    <t>大光寺</t>
  </si>
  <si>
    <t>利根１０６０</t>
  </si>
  <si>
    <t>利根１０９０</t>
  </si>
  <si>
    <t>利根１１２５</t>
  </si>
  <si>
    <t>利根１１５０</t>
  </si>
  <si>
    <t>利根１１８０</t>
  </si>
  <si>
    <t>利根１２７５</t>
  </si>
  <si>
    <t>利根１３３０</t>
  </si>
  <si>
    <t>利根１３６５</t>
  </si>
  <si>
    <t>利根１３８５</t>
  </si>
  <si>
    <t>乙女</t>
  </si>
  <si>
    <t>渡良００２０</t>
  </si>
  <si>
    <t>菅生外</t>
  </si>
  <si>
    <t>菅生内</t>
  </si>
  <si>
    <t>新町</t>
  </si>
  <si>
    <t>発作橋</t>
  </si>
  <si>
    <t>曙橋</t>
  </si>
  <si>
    <t>中郷</t>
  </si>
  <si>
    <t>戸田井</t>
  </si>
  <si>
    <t>牛久沼湖面</t>
  </si>
  <si>
    <t>呼塚橋</t>
  </si>
  <si>
    <t>金江津</t>
  </si>
  <si>
    <t>黒部（裏）</t>
  </si>
  <si>
    <t>押付</t>
  </si>
  <si>
    <t>須賀</t>
  </si>
  <si>
    <t>新川</t>
  </si>
  <si>
    <t>川尻</t>
  </si>
  <si>
    <t>黒部（表）</t>
  </si>
  <si>
    <t>太田新田</t>
  </si>
  <si>
    <t>銚子</t>
  </si>
  <si>
    <t>荒波</t>
  </si>
  <si>
    <t>取手</t>
  </si>
  <si>
    <t>布川</t>
  </si>
  <si>
    <t>横利根</t>
  </si>
  <si>
    <t>一之分目</t>
  </si>
  <si>
    <t>岩鼻</t>
  </si>
  <si>
    <t>山名</t>
  </si>
  <si>
    <t>鎌田</t>
  </si>
  <si>
    <t>湯原</t>
  </si>
  <si>
    <t>上久屋</t>
  </si>
  <si>
    <t>岩本</t>
  </si>
  <si>
    <t>上福島</t>
  </si>
  <si>
    <t>屋形原</t>
  </si>
  <si>
    <t>高松</t>
  </si>
  <si>
    <t>奈良沢</t>
  </si>
  <si>
    <t>小穂口</t>
  </si>
  <si>
    <t>平弦</t>
  </si>
  <si>
    <t>木ノ根沢</t>
  </si>
  <si>
    <t>岩島</t>
  </si>
  <si>
    <t>万場</t>
  </si>
  <si>
    <t>若泉</t>
  </si>
  <si>
    <t>花輪</t>
  </si>
  <si>
    <t>上里見</t>
  </si>
  <si>
    <t>千鳥</t>
  </si>
  <si>
    <t>前橋</t>
  </si>
  <si>
    <t>岩井</t>
  </si>
  <si>
    <t>浄法寺</t>
  </si>
  <si>
    <t>安中</t>
  </si>
  <si>
    <t>村上</t>
  </si>
  <si>
    <t>勅使河原</t>
  </si>
  <si>
    <t>水沼橋</t>
  </si>
  <si>
    <t>上鹿島橋</t>
  </si>
  <si>
    <t>玉村</t>
  </si>
  <si>
    <t>石淵橋</t>
  </si>
  <si>
    <t>川古</t>
  </si>
  <si>
    <t>吹路</t>
  </si>
  <si>
    <t>小袖橋</t>
  </si>
  <si>
    <t>山方</t>
  </si>
  <si>
    <t>黒羽</t>
  </si>
  <si>
    <t>小口</t>
  </si>
  <si>
    <t>野口</t>
  </si>
  <si>
    <t>水府橋</t>
  </si>
  <si>
    <t>下国井</t>
  </si>
  <si>
    <t>内川内水位</t>
  </si>
  <si>
    <t>内川外水位</t>
  </si>
  <si>
    <t>川堀</t>
  </si>
  <si>
    <t>湊大橋</t>
  </si>
  <si>
    <t>涸沼橋</t>
  </si>
  <si>
    <t>富岡</t>
  </si>
  <si>
    <t>勝田橋</t>
  </si>
  <si>
    <t>早戸川内</t>
  </si>
  <si>
    <t>早戸川外</t>
  </si>
  <si>
    <t>下石崎</t>
  </si>
  <si>
    <t>上合橋</t>
  </si>
  <si>
    <t>常北</t>
  </si>
  <si>
    <t>榊橋上</t>
  </si>
  <si>
    <t>榊橋</t>
  </si>
  <si>
    <t>常井橋</t>
  </si>
  <si>
    <t>機初</t>
  </si>
  <si>
    <t>額田</t>
  </si>
  <si>
    <t>久慈大橋</t>
  </si>
  <si>
    <t>搦手橋</t>
  </si>
  <si>
    <t>谷古宇</t>
  </si>
  <si>
    <t>江戸川水門上</t>
  </si>
  <si>
    <t>江戸川水門下</t>
  </si>
  <si>
    <t>堀江</t>
  </si>
  <si>
    <t>倉松川流入部</t>
  </si>
  <si>
    <t>中川流入部</t>
  </si>
  <si>
    <t>宮前</t>
  </si>
  <si>
    <t>１８号流入部</t>
  </si>
  <si>
    <t>前波</t>
  </si>
  <si>
    <t>春日部</t>
  </si>
  <si>
    <t>西関宿</t>
  </si>
  <si>
    <t>野田</t>
  </si>
  <si>
    <t>流山</t>
  </si>
  <si>
    <t>可動堰上</t>
  </si>
  <si>
    <t>柳ノ宮</t>
  </si>
  <si>
    <t>妙典</t>
  </si>
  <si>
    <t>市川</t>
  </si>
  <si>
    <t>東金野井</t>
  </si>
  <si>
    <t>神明堀（外）</t>
  </si>
  <si>
    <t>神明堀（内）</t>
  </si>
  <si>
    <t>大谷口新田</t>
  </si>
  <si>
    <t>増林</t>
  </si>
  <si>
    <t>松戸</t>
  </si>
  <si>
    <t>須和田</t>
  </si>
  <si>
    <t>新大場（内）</t>
  </si>
  <si>
    <t>大場川（1）</t>
  </si>
  <si>
    <t>大場川（2）</t>
  </si>
  <si>
    <t>倉田</t>
  </si>
  <si>
    <t>川藤</t>
  </si>
  <si>
    <t>吉川</t>
  </si>
  <si>
    <t>高砂</t>
  </si>
  <si>
    <t>畷橋</t>
  </si>
  <si>
    <t>新大場（外）</t>
  </si>
  <si>
    <t>飯塚橋</t>
  </si>
  <si>
    <t>内匠橋</t>
  </si>
  <si>
    <t>運河</t>
  </si>
  <si>
    <t>利根関宿</t>
  </si>
  <si>
    <t>北関宿</t>
  </si>
  <si>
    <t>八条橋</t>
  </si>
  <si>
    <t>幸田</t>
  </si>
  <si>
    <t>可動堰下</t>
  </si>
  <si>
    <t>三郷（1）</t>
  </si>
  <si>
    <t>大島</t>
  </si>
  <si>
    <t>足森橋</t>
  </si>
  <si>
    <t>三杉川機場外</t>
  </si>
  <si>
    <t>三杉川機場内</t>
  </si>
  <si>
    <t>菊沢川機場外</t>
  </si>
  <si>
    <t>菊沢川機場内</t>
  </si>
  <si>
    <t>広見橋</t>
  </si>
  <si>
    <t>松原橋</t>
  </si>
  <si>
    <t>姥川機場内</t>
  </si>
  <si>
    <t>姥川機場外</t>
  </si>
  <si>
    <t>伊保内新橋</t>
  </si>
  <si>
    <t>高津戸</t>
  </si>
  <si>
    <t>足利</t>
  </si>
  <si>
    <t>岩井分水路</t>
  </si>
  <si>
    <t>早川田上</t>
  </si>
  <si>
    <t>葉鹿橋</t>
  </si>
  <si>
    <t>早川橋</t>
  </si>
  <si>
    <t>南部</t>
  </si>
  <si>
    <t>北松野</t>
  </si>
  <si>
    <t>松岡</t>
  </si>
  <si>
    <t>北松野：高</t>
  </si>
  <si>
    <t>横川：内</t>
  </si>
  <si>
    <t>横川：外</t>
  </si>
  <si>
    <t>穏池：内</t>
  </si>
  <si>
    <t>穏池：外</t>
  </si>
  <si>
    <t>柏内</t>
  </si>
  <si>
    <t>石和</t>
  </si>
  <si>
    <t>柏外</t>
  </si>
  <si>
    <t>日川</t>
  </si>
  <si>
    <t>重川</t>
  </si>
  <si>
    <t>金剛地</t>
  </si>
  <si>
    <t>堀切</t>
  </si>
  <si>
    <t>桃林橋</t>
  </si>
  <si>
    <t>亀甲橋</t>
  </si>
  <si>
    <t>船山橋</t>
  </si>
  <si>
    <t>浅原橋</t>
  </si>
  <si>
    <t>清水端</t>
  </si>
  <si>
    <t>清水端：高</t>
  </si>
  <si>
    <t>富山橋</t>
  </si>
  <si>
    <t>早戸川</t>
  </si>
  <si>
    <t>中津川</t>
  </si>
  <si>
    <t>才戸橋</t>
  </si>
  <si>
    <t>入西</t>
  </si>
  <si>
    <t>坂戸</t>
  </si>
  <si>
    <t>小見野</t>
  </si>
  <si>
    <t>八幡橋</t>
  </si>
  <si>
    <t>小畔川落合橋</t>
  </si>
  <si>
    <t>唐子橋</t>
  </si>
  <si>
    <t>野本</t>
  </si>
  <si>
    <t>小ヶ谷</t>
  </si>
  <si>
    <t>入間川落合橋</t>
  </si>
  <si>
    <t>越辺川落合橋</t>
  </si>
  <si>
    <t>玉作</t>
  </si>
  <si>
    <t>太郎右衛門橋</t>
  </si>
  <si>
    <t>菅間</t>
  </si>
  <si>
    <t>今宿</t>
  </si>
  <si>
    <t>高坂橋</t>
  </si>
  <si>
    <t>寄居</t>
  </si>
  <si>
    <t>天神橋</t>
  </si>
  <si>
    <t>植松橋</t>
  </si>
  <si>
    <t>熊谷</t>
  </si>
  <si>
    <t>大芦橋</t>
  </si>
  <si>
    <t>治水橋</t>
  </si>
  <si>
    <t>小名木川</t>
  </si>
  <si>
    <t>芝川水門・裏</t>
  </si>
  <si>
    <t>志木</t>
  </si>
  <si>
    <t>笹目</t>
  </si>
  <si>
    <t>霊岸島</t>
  </si>
  <si>
    <t>南砂町</t>
  </si>
  <si>
    <t>岩淵水門・上</t>
  </si>
  <si>
    <t>西新井</t>
  </si>
  <si>
    <t>湖心</t>
  </si>
  <si>
    <t>平山</t>
  </si>
  <si>
    <t>八木蒔</t>
  </si>
  <si>
    <t>出島</t>
  </si>
  <si>
    <t>井上</t>
  </si>
  <si>
    <t>木原</t>
  </si>
  <si>
    <t>浮島</t>
  </si>
  <si>
    <t>大山</t>
  </si>
  <si>
    <t>土浦</t>
  </si>
  <si>
    <t>麻生沖</t>
  </si>
  <si>
    <t>新横利根</t>
  </si>
  <si>
    <t>巴川</t>
  </si>
  <si>
    <t>鉾田川</t>
  </si>
  <si>
    <t>安塚</t>
  </si>
  <si>
    <t>白浜</t>
  </si>
  <si>
    <t>牛堀</t>
  </si>
  <si>
    <t>潮来</t>
  </si>
  <si>
    <t>十番</t>
  </si>
  <si>
    <t>恋瀬川</t>
  </si>
  <si>
    <t>神宮橋</t>
  </si>
  <si>
    <t>鰐川</t>
  </si>
  <si>
    <t>藤沢新田</t>
  </si>
  <si>
    <t>小野川</t>
  </si>
  <si>
    <t>掛馬沖</t>
  </si>
  <si>
    <t>釜谷沖</t>
  </si>
  <si>
    <t>波崎上</t>
  </si>
  <si>
    <t>波崎下</t>
  </si>
  <si>
    <t>小川</t>
  </si>
  <si>
    <t>賀</t>
  </si>
  <si>
    <t>塙</t>
  </si>
  <si>
    <t>湯元</t>
  </si>
  <si>
    <t>元湯</t>
  </si>
  <si>
    <t>大川筑</t>
  </si>
  <si>
    <t>清水バイパス</t>
  </si>
  <si>
    <t>馬坂</t>
  </si>
  <si>
    <t>小穴</t>
  </si>
  <si>
    <t>松ノ木平</t>
  </si>
  <si>
    <t>小佐越</t>
  </si>
  <si>
    <t>原</t>
  </si>
  <si>
    <t>町谷</t>
  </si>
  <si>
    <t>独鈷沢</t>
  </si>
  <si>
    <t>選択</t>
    <rPh sb="0" eb="2">
      <t>センタク</t>
    </rPh>
    <phoneticPr fontId="2"/>
  </si>
  <si>
    <t>北海道</t>
    <rPh sb="0" eb="3">
      <t>ホッカイドウ</t>
    </rPh>
    <phoneticPr fontId="2"/>
  </si>
  <si>
    <t>東北</t>
    <rPh sb="0" eb="2">
      <t>トウホク</t>
    </rPh>
    <phoneticPr fontId="2"/>
  </si>
  <si>
    <t>北陸</t>
    <rPh sb="0" eb="2">
      <t>ホクリク</t>
    </rPh>
    <phoneticPr fontId="2"/>
  </si>
  <si>
    <t>中部</t>
    <rPh sb="0" eb="2">
      <t>チュウブ</t>
    </rPh>
    <phoneticPr fontId="2"/>
  </si>
  <si>
    <t>近畿</t>
    <rPh sb="0" eb="2">
      <t>キンキ</t>
    </rPh>
    <phoneticPr fontId="2"/>
  </si>
  <si>
    <t>中国</t>
    <rPh sb="0" eb="2">
      <t>チュウゴク</t>
    </rPh>
    <phoneticPr fontId="2"/>
  </si>
  <si>
    <t>四国</t>
    <rPh sb="0" eb="2">
      <t>シコク</t>
    </rPh>
    <phoneticPr fontId="2"/>
  </si>
  <si>
    <t>九州</t>
    <rPh sb="0" eb="2">
      <t>キュウシュウ</t>
    </rPh>
    <phoneticPr fontId="2"/>
  </si>
  <si>
    <t>沖縄</t>
    <rPh sb="0" eb="2">
      <t>オキナワ</t>
    </rPh>
    <phoneticPr fontId="2"/>
  </si>
  <si>
    <t>函館開発建設部</t>
    <rPh sb="0" eb="2">
      <t>ハコダテ</t>
    </rPh>
    <rPh sb="2" eb="4">
      <t>カイハツ</t>
    </rPh>
    <rPh sb="4" eb="6">
      <t>ケンセツ</t>
    </rPh>
    <rPh sb="6" eb="7">
      <t>ブ</t>
    </rPh>
    <phoneticPr fontId="2"/>
  </si>
  <si>
    <t>室蘭開発建設部</t>
    <rPh sb="0" eb="2">
      <t>ムロラン</t>
    </rPh>
    <rPh sb="2" eb="4">
      <t>カイハツ</t>
    </rPh>
    <rPh sb="4" eb="6">
      <t>ケンセツ</t>
    </rPh>
    <rPh sb="6" eb="7">
      <t>ブ</t>
    </rPh>
    <phoneticPr fontId="2"/>
  </si>
  <si>
    <t>小樽開発建設部</t>
    <rPh sb="0" eb="2">
      <t>オタル</t>
    </rPh>
    <rPh sb="2" eb="4">
      <t>カイハツ</t>
    </rPh>
    <rPh sb="4" eb="6">
      <t>ケンセツ</t>
    </rPh>
    <rPh sb="6" eb="7">
      <t>ブ</t>
    </rPh>
    <phoneticPr fontId="2"/>
  </si>
  <si>
    <t>帯広開発建設部</t>
    <rPh sb="0" eb="2">
      <t>オビヒロ</t>
    </rPh>
    <rPh sb="2" eb="4">
      <t>カイハツ</t>
    </rPh>
    <rPh sb="4" eb="6">
      <t>ケンセツ</t>
    </rPh>
    <rPh sb="6" eb="7">
      <t>ブ</t>
    </rPh>
    <phoneticPr fontId="2"/>
  </si>
  <si>
    <t>旭川開発建設部</t>
    <rPh sb="0" eb="2">
      <t>アサヒガワ</t>
    </rPh>
    <rPh sb="2" eb="4">
      <t>カイハツ</t>
    </rPh>
    <rPh sb="4" eb="6">
      <t>ケンセツ</t>
    </rPh>
    <rPh sb="6" eb="7">
      <t>ブ</t>
    </rPh>
    <phoneticPr fontId="2"/>
  </si>
  <si>
    <t>札幌開発建設部</t>
    <rPh sb="0" eb="2">
      <t>サッポロ</t>
    </rPh>
    <rPh sb="2" eb="4">
      <t>カイハツ</t>
    </rPh>
    <rPh sb="4" eb="6">
      <t>ケンセツ</t>
    </rPh>
    <rPh sb="6" eb="7">
      <t>ブ</t>
    </rPh>
    <phoneticPr fontId="2"/>
  </si>
  <si>
    <t>留萌開発建設部</t>
    <rPh sb="0" eb="2">
      <t>ルモイ</t>
    </rPh>
    <rPh sb="2" eb="4">
      <t>カイハツ</t>
    </rPh>
    <rPh sb="4" eb="6">
      <t>ケンセツ</t>
    </rPh>
    <rPh sb="6" eb="7">
      <t>ブ</t>
    </rPh>
    <phoneticPr fontId="2"/>
  </si>
  <si>
    <t>網走開発建設部</t>
    <rPh sb="0" eb="2">
      <t>アバシリ</t>
    </rPh>
    <rPh sb="2" eb="4">
      <t>カイハツ</t>
    </rPh>
    <rPh sb="4" eb="6">
      <t>ケンセツ</t>
    </rPh>
    <rPh sb="6" eb="7">
      <t>ブ</t>
    </rPh>
    <phoneticPr fontId="2"/>
  </si>
  <si>
    <t>釧路開発建設部</t>
    <rPh sb="0" eb="2">
      <t>クシロ</t>
    </rPh>
    <rPh sb="2" eb="4">
      <t>カイハツ</t>
    </rPh>
    <rPh sb="4" eb="6">
      <t>ケンセツ</t>
    </rPh>
    <rPh sb="6" eb="7">
      <t>ブ</t>
    </rPh>
    <phoneticPr fontId="2"/>
  </si>
  <si>
    <t>上利別</t>
    <rPh sb="0" eb="1">
      <t>ジョウ</t>
    </rPh>
    <rPh sb="1" eb="2">
      <t>リ</t>
    </rPh>
    <rPh sb="2" eb="3">
      <t>ベツ</t>
    </rPh>
    <phoneticPr fontId="2"/>
  </si>
  <si>
    <t>今金</t>
    <rPh sb="0" eb="1">
      <t>イマ</t>
    </rPh>
    <rPh sb="1" eb="2">
      <t>ガネ</t>
    </rPh>
    <phoneticPr fontId="2"/>
  </si>
  <si>
    <t>住吉</t>
    <rPh sb="0" eb="2">
      <t>スミヨシ</t>
    </rPh>
    <phoneticPr fontId="2"/>
  </si>
  <si>
    <t>大富</t>
    <rPh sb="0" eb="1">
      <t>オオ</t>
    </rPh>
    <rPh sb="1" eb="2">
      <t>トミ</t>
    </rPh>
    <phoneticPr fontId="2"/>
  </si>
  <si>
    <t>忠志別</t>
    <rPh sb="0" eb="1">
      <t>チュウ</t>
    </rPh>
    <rPh sb="1" eb="2">
      <t>シ</t>
    </rPh>
    <rPh sb="2" eb="3">
      <t>ベツ</t>
    </rPh>
    <phoneticPr fontId="2"/>
  </si>
  <si>
    <t>河口</t>
  </si>
  <si>
    <t>河口</t>
    <rPh sb="0" eb="2">
      <t>カワグチ</t>
    </rPh>
    <phoneticPr fontId="2"/>
  </si>
  <si>
    <t>美利河別</t>
    <rPh sb="0" eb="1">
      <t>ミ</t>
    </rPh>
    <rPh sb="1" eb="2">
      <t>リ</t>
    </rPh>
    <rPh sb="2" eb="3">
      <t>カワ</t>
    </rPh>
    <rPh sb="3" eb="4">
      <t>ベツ</t>
    </rPh>
    <phoneticPr fontId="2"/>
  </si>
  <si>
    <t>花石</t>
    <rPh sb="0" eb="1">
      <t>ハナ</t>
    </rPh>
    <rPh sb="1" eb="2">
      <t>イシ</t>
    </rPh>
    <phoneticPr fontId="2"/>
  </si>
  <si>
    <t>富川</t>
    <rPh sb="0" eb="2">
      <t>トミカワ</t>
    </rPh>
    <phoneticPr fontId="2"/>
  </si>
  <si>
    <t>幌毛志橋</t>
    <rPh sb="0" eb="1">
      <t>ホロ</t>
    </rPh>
    <rPh sb="1" eb="2">
      <t>ケ</t>
    </rPh>
    <rPh sb="2" eb="3">
      <t>シ</t>
    </rPh>
    <rPh sb="3" eb="4">
      <t>バシ</t>
    </rPh>
    <phoneticPr fontId="2"/>
  </si>
  <si>
    <t>平取</t>
    <rPh sb="0" eb="1">
      <t>ヒラ</t>
    </rPh>
    <rPh sb="1" eb="2">
      <t>トリ</t>
    </rPh>
    <phoneticPr fontId="2"/>
  </si>
  <si>
    <t>栄</t>
    <rPh sb="0" eb="1">
      <t>サカエ</t>
    </rPh>
    <phoneticPr fontId="2"/>
  </si>
  <si>
    <t>福山</t>
    <rPh sb="0" eb="2">
      <t>フクヤマ</t>
    </rPh>
    <phoneticPr fontId="2"/>
  </si>
  <si>
    <t>穂別</t>
    <rPh sb="0" eb="2">
      <t>ホベツ</t>
    </rPh>
    <phoneticPr fontId="2"/>
  </si>
  <si>
    <t>貫気別</t>
    <rPh sb="0" eb="3">
      <t>ヌキベツベツ</t>
    </rPh>
    <phoneticPr fontId="2"/>
  </si>
  <si>
    <t>鵡川</t>
    <rPh sb="0" eb="2">
      <t>ムカワ</t>
    </rPh>
    <phoneticPr fontId="2"/>
  </si>
  <si>
    <t>名駒</t>
    <rPh sb="0" eb="1">
      <t>ナ</t>
    </rPh>
    <rPh sb="1" eb="2">
      <t>ゴマ</t>
    </rPh>
    <phoneticPr fontId="2"/>
  </si>
  <si>
    <t>蘭越</t>
    <rPh sb="0" eb="2">
      <t>ランコシ</t>
    </rPh>
    <phoneticPr fontId="2"/>
  </si>
  <si>
    <t>ニぺソツ</t>
    <phoneticPr fontId="2"/>
  </si>
  <si>
    <t>トムラウシ</t>
    <phoneticPr fontId="2"/>
  </si>
  <si>
    <t>万年橋</t>
    <rPh sb="0" eb="2">
      <t>マンネン</t>
    </rPh>
    <rPh sb="2" eb="3">
      <t>バシ</t>
    </rPh>
    <phoneticPr fontId="2"/>
  </si>
  <si>
    <t>上札内</t>
    <rPh sb="0" eb="1">
      <t>カミ</t>
    </rPh>
    <rPh sb="1" eb="3">
      <t>サツナイ</t>
    </rPh>
    <phoneticPr fontId="2"/>
  </si>
  <si>
    <t>中島橋</t>
    <rPh sb="0" eb="2">
      <t>ナカジマ</t>
    </rPh>
    <rPh sb="2" eb="3">
      <t>バシ</t>
    </rPh>
    <phoneticPr fontId="2"/>
  </si>
  <si>
    <t>共栄橋</t>
    <rPh sb="0" eb="1">
      <t>キョウ</t>
    </rPh>
    <rPh sb="1" eb="2">
      <t>サカエ</t>
    </rPh>
    <rPh sb="2" eb="3">
      <t>バシ</t>
    </rPh>
    <phoneticPr fontId="2"/>
  </si>
  <si>
    <t>共栄橋　他</t>
    <rPh sb="0" eb="1">
      <t>キョウ</t>
    </rPh>
    <rPh sb="1" eb="2">
      <t>サカエ</t>
    </rPh>
    <rPh sb="2" eb="3">
      <t>バシ</t>
    </rPh>
    <rPh sb="4" eb="5">
      <t>ホカ</t>
    </rPh>
    <phoneticPr fontId="2"/>
  </si>
  <si>
    <t>利別</t>
    <rPh sb="0" eb="1">
      <t>リ</t>
    </rPh>
    <rPh sb="1" eb="2">
      <t>ベツ</t>
    </rPh>
    <phoneticPr fontId="2"/>
  </si>
  <si>
    <t>シイ十勝</t>
    <rPh sb="2" eb="4">
      <t>トカチ</t>
    </rPh>
    <phoneticPr fontId="2"/>
  </si>
  <si>
    <t>十勝中央大橋</t>
    <rPh sb="0" eb="2">
      <t>トカチ</t>
    </rPh>
    <rPh sb="2" eb="4">
      <t>チュウオウ</t>
    </rPh>
    <rPh sb="4" eb="6">
      <t>オオハシ</t>
    </rPh>
    <phoneticPr fontId="2"/>
  </si>
  <si>
    <t>十勝太</t>
    <rPh sb="0" eb="2">
      <t>トカチ</t>
    </rPh>
    <rPh sb="2" eb="3">
      <t>フトイ</t>
    </rPh>
    <phoneticPr fontId="2"/>
  </si>
  <si>
    <t>千代田</t>
    <rPh sb="0" eb="3">
      <t>チヨダ</t>
    </rPh>
    <phoneticPr fontId="2"/>
  </si>
  <si>
    <t>千住１２号橋</t>
    <rPh sb="0" eb="2">
      <t>センジュ</t>
    </rPh>
    <rPh sb="4" eb="5">
      <t>ゴウ</t>
    </rPh>
    <rPh sb="5" eb="6">
      <t>バシ</t>
    </rPh>
    <phoneticPr fontId="2"/>
  </si>
  <si>
    <t>南帯橋</t>
    <rPh sb="0" eb="1">
      <t>ミナミ</t>
    </rPh>
    <rPh sb="1" eb="2">
      <t>オビ</t>
    </rPh>
    <rPh sb="2" eb="3">
      <t>バシ</t>
    </rPh>
    <phoneticPr fontId="2"/>
  </si>
  <si>
    <t>南札内</t>
    <rPh sb="0" eb="1">
      <t>ミナミ</t>
    </rPh>
    <rPh sb="1" eb="3">
      <t>サツナイ</t>
    </rPh>
    <phoneticPr fontId="2"/>
  </si>
  <si>
    <t>国見橋</t>
  </si>
  <si>
    <t>国見橋</t>
    <rPh sb="0" eb="2">
      <t>クニミ</t>
    </rPh>
    <rPh sb="2" eb="3">
      <t>バシ</t>
    </rPh>
    <phoneticPr fontId="2"/>
  </si>
  <si>
    <t>士幌</t>
    <rPh sb="0" eb="2">
      <t>シホロ</t>
    </rPh>
    <phoneticPr fontId="2"/>
  </si>
  <si>
    <t>士幌　他</t>
    <rPh sb="0" eb="2">
      <t>シホロ</t>
    </rPh>
    <rPh sb="3" eb="4">
      <t>ホカ</t>
    </rPh>
    <phoneticPr fontId="2"/>
  </si>
  <si>
    <t>大平橋</t>
    <rPh sb="0" eb="2">
      <t>オオヒラ</t>
    </rPh>
    <rPh sb="2" eb="3">
      <t>バシ</t>
    </rPh>
    <phoneticPr fontId="2"/>
  </si>
  <si>
    <t>大津</t>
    <rPh sb="0" eb="2">
      <t>オオツ</t>
    </rPh>
    <phoneticPr fontId="2"/>
  </si>
  <si>
    <t>帯広</t>
    <rPh sb="0" eb="2">
      <t>オビヒロ</t>
    </rPh>
    <phoneticPr fontId="2"/>
  </si>
  <si>
    <t>戸蔦橋</t>
    <rPh sb="0" eb="1">
      <t>ト</t>
    </rPh>
    <rPh sb="1" eb="2">
      <t>ツタ</t>
    </rPh>
    <rPh sb="2" eb="3">
      <t>バシ</t>
    </rPh>
    <phoneticPr fontId="2"/>
  </si>
  <si>
    <t>旭橋</t>
    <rPh sb="0" eb="2">
      <t>アサヒバシ</t>
    </rPh>
    <phoneticPr fontId="2"/>
  </si>
  <si>
    <t>札内</t>
    <rPh sb="0" eb="2">
      <t>サツナイ</t>
    </rPh>
    <phoneticPr fontId="2"/>
  </si>
  <si>
    <t>札内ダム直下</t>
    <rPh sb="0" eb="2">
      <t>サツナイ</t>
    </rPh>
    <rPh sb="4" eb="6">
      <t>チョッカ</t>
    </rPh>
    <phoneticPr fontId="2"/>
  </si>
  <si>
    <t>東３条</t>
    <rPh sb="0" eb="1">
      <t>ヒガシ</t>
    </rPh>
    <rPh sb="2" eb="3">
      <t>ジョウ</t>
    </rPh>
    <phoneticPr fontId="2"/>
  </si>
  <si>
    <t>東台１号橋</t>
    <rPh sb="0" eb="2">
      <t>ヒガシダイ</t>
    </rPh>
    <rPh sb="3" eb="4">
      <t>ゴウ</t>
    </rPh>
    <rPh sb="4" eb="5">
      <t>バシ</t>
    </rPh>
    <phoneticPr fontId="2"/>
  </si>
  <si>
    <t>東橋</t>
    <rPh sb="0" eb="1">
      <t>トウ</t>
    </rPh>
    <rPh sb="1" eb="2">
      <t>バシ</t>
    </rPh>
    <phoneticPr fontId="2"/>
  </si>
  <si>
    <t>東橋　他</t>
    <rPh sb="0" eb="1">
      <t>トウ</t>
    </rPh>
    <rPh sb="1" eb="2">
      <t>バシ</t>
    </rPh>
    <rPh sb="3" eb="4">
      <t>ホカ</t>
    </rPh>
    <phoneticPr fontId="2"/>
  </si>
  <si>
    <t>止若</t>
    <rPh sb="0" eb="1">
      <t>トメ</t>
    </rPh>
    <rPh sb="1" eb="2">
      <t>ワカ</t>
    </rPh>
    <phoneticPr fontId="2"/>
  </si>
  <si>
    <t>熊牛</t>
    <rPh sb="0" eb="1">
      <t>クマ</t>
    </rPh>
    <rPh sb="1" eb="2">
      <t>ギュウ</t>
    </rPh>
    <phoneticPr fontId="2"/>
  </si>
  <si>
    <t>竜潭上流</t>
    <rPh sb="0" eb="1">
      <t>リュウ</t>
    </rPh>
    <rPh sb="1" eb="2">
      <t>タン</t>
    </rPh>
    <rPh sb="2" eb="4">
      <t>ジョウリュウ</t>
    </rPh>
    <phoneticPr fontId="2"/>
  </si>
  <si>
    <t>第二大川橋</t>
    <rPh sb="0" eb="1">
      <t>ダイ</t>
    </rPh>
    <rPh sb="1" eb="2">
      <t>２</t>
    </rPh>
    <rPh sb="2" eb="4">
      <t>オオカワ</t>
    </rPh>
    <rPh sb="4" eb="5">
      <t>バシ</t>
    </rPh>
    <phoneticPr fontId="2"/>
  </si>
  <si>
    <t>美生橋</t>
    <rPh sb="0" eb="1">
      <t>ビ</t>
    </rPh>
    <rPh sb="1" eb="2">
      <t>セイ</t>
    </rPh>
    <rPh sb="2" eb="3">
      <t>バシ</t>
    </rPh>
    <phoneticPr fontId="2"/>
  </si>
  <si>
    <t>芽室太</t>
    <rPh sb="0" eb="1">
      <t>メ</t>
    </rPh>
    <rPh sb="1" eb="2">
      <t>ムロ</t>
    </rPh>
    <rPh sb="2" eb="3">
      <t>タ</t>
    </rPh>
    <phoneticPr fontId="2"/>
  </si>
  <si>
    <t>茂岩</t>
    <rPh sb="0" eb="1">
      <t>モ</t>
    </rPh>
    <rPh sb="1" eb="2">
      <t>イワ</t>
    </rPh>
    <phoneticPr fontId="2"/>
  </si>
  <si>
    <t>農野牛</t>
    <rPh sb="0" eb="3">
      <t>ノヤウシウシ</t>
    </rPh>
    <phoneticPr fontId="2"/>
  </si>
  <si>
    <t>音更</t>
    <rPh sb="0" eb="1">
      <t>オト</t>
    </rPh>
    <rPh sb="1" eb="2">
      <t>サラ</t>
    </rPh>
    <phoneticPr fontId="2"/>
  </si>
  <si>
    <t>ルベシベ</t>
    <phoneticPr fontId="2"/>
  </si>
  <si>
    <t>ピウケナイ</t>
    <phoneticPr fontId="2"/>
  </si>
  <si>
    <t>ルベシナイ</t>
    <phoneticPr fontId="2"/>
  </si>
  <si>
    <t>１８号</t>
    <rPh sb="2" eb="3">
      <t>ゴウ</t>
    </rPh>
    <phoneticPr fontId="2"/>
  </si>
  <si>
    <t>上名寄</t>
    <rPh sb="0" eb="1">
      <t>カミ</t>
    </rPh>
    <phoneticPr fontId="2"/>
  </si>
  <si>
    <t>上川</t>
    <rPh sb="0" eb="2">
      <t>カミカワ</t>
    </rPh>
    <phoneticPr fontId="2"/>
  </si>
  <si>
    <t>下川</t>
    <rPh sb="0" eb="2">
      <t>シモカワ</t>
    </rPh>
    <phoneticPr fontId="2"/>
  </si>
  <si>
    <t>中央橋</t>
    <rPh sb="0" eb="2">
      <t>チュウオウ</t>
    </rPh>
    <rPh sb="2" eb="3">
      <t>バシ</t>
    </rPh>
    <phoneticPr fontId="2"/>
  </si>
  <si>
    <t>中愛別</t>
    <rPh sb="0" eb="3">
      <t>ナカアイベツ</t>
    </rPh>
    <phoneticPr fontId="2"/>
  </si>
  <si>
    <t>九十九橋</t>
    <rPh sb="0" eb="3">
      <t>ツクモ</t>
    </rPh>
    <rPh sb="3" eb="4">
      <t>バシ</t>
    </rPh>
    <phoneticPr fontId="2"/>
  </si>
  <si>
    <t>仁宇布</t>
    <rPh sb="0" eb="1">
      <t>ニ</t>
    </rPh>
    <rPh sb="1" eb="2">
      <t>ウ</t>
    </rPh>
    <rPh sb="2" eb="3">
      <t>ヌノ</t>
    </rPh>
    <phoneticPr fontId="2"/>
  </si>
  <si>
    <t>伊能</t>
    <rPh sb="0" eb="2">
      <t>イノウ</t>
    </rPh>
    <phoneticPr fontId="2"/>
  </si>
  <si>
    <t>似峡</t>
    <rPh sb="0" eb="1">
      <t>ニ</t>
    </rPh>
    <rPh sb="1" eb="2">
      <t>キョウ</t>
    </rPh>
    <phoneticPr fontId="2"/>
  </si>
  <si>
    <t>剣和</t>
    <rPh sb="0" eb="1">
      <t>ケン</t>
    </rPh>
    <rPh sb="1" eb="2">
      <t>ワ</t>
    </rPh>
    <phoneticPr fontId="2"/>
  </si>
  <si>
    <t>北永</t>
    <rPh sb="0" eb="1">
      <t>キタ</t>
    </rPh>
    <rPh sb="1" eb="2">
      <t>ナガ</t>
    </rPh>
    <phoneticPr fontId="2"/>
  </si>
  <si>
    <t>北興橋</t>
    <rPh sb="0" eb="1">
      <t>ホク</t>
    </rPh>
    <rPh sb="1" eb="2">
      <t>キョウ</t>
    </rPh>
    <rPh sb="2" eb="3">
      <t>バシ</t>
    </rPh>
    <phoneticPr fontId="2"/>
  </si>
  <si>
    <t>名寄大橋</t>
    <rPh sb="0" eb="1">
      <t>ナ</t>
    </rPh>
    <rPh sb="1" eb="2">
      <t>ヨ</t>
    </rPh>
    <rPh sb="2" eb="4">
      <t>オオバシ</t>
    </rPh>
    <phoneticPr fontId="2"/>
  </si>
  <si>
    <t>大正橋</t>
  </si>
  <si>
    <t>大正橋</t>
    <rPh sb="0" eb="2">
      <t>タイショウ</t>
    </rPh>
    <rPh sb="2" eb="3">
      <t>バシ</t>
    </rPh>
    <phoneticPr fontId="2"/>
  </si>
  <si>
    <t>奥士別</t>
    <rPh sb="0" eb="1">
      <t>オク</t>
    </rPh>
    <rPh sb="1" eb="3">
      <t>シベツ</t>
    </rPh>
    <phoneticPr fontId="2"/>
  </si>
  <si>
    <t>安平志内</t>
    <rPh sb="0" eb="1">
      <t>ヤス</t>
    </rPh>
    <rPh sb="1" eb="2">
      <t>ヒラ</t>
    </rPh>
    <rPh sb="2" eb="3">
      <t>シ</t>
    </rPh>
    <rPh sb="3" eb="4">
      <t>ナイ</t>
    </rPh>
    <phoneticPr fontId="2"/>
  </si>
  <si>
    <t>層雲峡</t>
    <rPh sb="0" eb="3">
      <t>ソウウンキョウ</t>
    </rPh>
    <phoneticPr fontId="2"/>
  </si>
  <si>
    <t>恩根内</t>
    <rPh sb="0" eb="1">
      <t>オン</t>
    </rPh>
    <rPh sb="1" eb="2">
      <t>コン</t>
    </rPh>
    <rPh sb="2" eb="3">
      <t>ナイ</t>
    </rPh>
    <phoneticPr fontId="2"/>
  </si>
  <si>
    <t>暁橋</t>
    <rPh sb="0" eb="1">
      <t>アカツキ</t>
    </rPh>
    <rPh sb="1" eb="2">
      <t>バシ</t>
    </rPh>
    <phoneticPr fontId="2"/>
  </si>
  <si>
    <t>比布</t>
    <rPh sb="0" eb="1">
      <t>ヒ</t>
    </rPh>
    <rPh sb="1" eb="2">
      <t>フ</t>
    </rPh>
    <phoneticPr fontId="2"/>
  </si>
  <si>
    <t>永山</t>
    <rPh sb="0" eb="2">
      <t>ナガヤマ</t>
    </rPh>
    <phoneticPr fontId="2"/>
  </si>
  <si>
    <t>江卸</t>
    <rPh sb="0" eb="1">
      <t>エ</t>
    </rPh>
    <rPh sb="1" eb="2">
      <t>オロシ</t>
    </rPh>
    <phoneticPr fontId="2"/>
  </si>
  <si>
    <t>真勲別</t>
    <rPh sb="0" eb="1">
      <t>マ</t>
    </rPh>
    <rPh sb="1" eb="2">
      <t>クン</t>
    </rPh>
    <rPh sb="2" eb="3">
      <t>ベツ</t>
    </rPh>
    <phoneticPr fontId="2"/>
  </si>
  <si>
    <t>石狩平</t>
    <rPh sb="0" eb="1">
      <t>イシ</t>
    </rPh>
    <rPh sb="1" eb="2">
      <t>ガ</t>
    </rPh>
    <rPh sb="2" eb="3">
      <t>ダイラ</t>
    </rPh>
    <phoneticPr fontId="2"/>
  </si>
  <si>
    <t>美深橋</t>
    <rPh sb="0" eb="2">
      <t>ビフカ</t>
    </rPh>
    <rPh sb="2" eb="3">
      <t>バシ</t>
    </rPh>
    <phoneticPr fontId="2"/>
  </si>
  <si>
    <t>茂志利</t>
    <rPh sb="0" eb="1">
      <t>モ</t>
    </rPh>
    <rPh sb="1" eb="2">
      <t>シ</t>
    </rPh>
    <rPh sb="2" eb="3">
      <t>リ</t>
    </rPh>
    <phoneticPr fontId="2"/>
  </si>
  <si>
    <t>茨内</t>
    <rPh sb="0" eb="1">
      <t>イバラ</t>
    </rPh>
    <rPh sb="1" eb="2">
      <t>ウチ</t>
    </rPh>
    <phoneticPr fontId="2"/>
  </si>
  <si>
    <t>西一区</t>
    <rPh sb="0" eb="1">
      <t>ニシ</t>
    </rPh>
    <rPh sb="1" eb="3">
      <t>イック</t>
    </rPh>
    <phoneticPr fontId="2"/>
  </si>
  <si>
    <t>西多寄</t>
    <rPh sb="0" eb="1">
      <t>ニシ</t>
    </rPh>
    <rPh sb="1" eb="2">
      <t>タ</t>
    </rPh>
    <rPh sb="2" eb="3">
      <t>ヨ</t>
    </rPh>
    <phoneticPr fontId="2"/>
  </si>
  <si>
    <t>西神楽</t>
    <rPh sb="0" eb="3">
      <t>ニシカグラ</t>
    </rPh>
    <phoneticPr fontId="2"/>
  </si>
  <si>
    <t>誉平</t>
    <rPh sb="0" eb="1">
      <t>ホ</t>
    </rPh>
    <rPh sb="1" eb="2">
      <t>ダイラ</t>
    </rPh>
    <phoneticPr fontId="2"/>
  </si>
  <si>
    <t>辺別太</t>
    <rPh sb="0" eb="1">
      <t>ヘン</t>
    </rPh>
    <rPh sb="1" eb="2">
      <t>ベツ</t>
    </rPh>
    <rPh sb="2" eb="3">
      <t>タ</t>
    </rPh>
    <phoneticPr fontId="2"/>
  </si>
  <si>
    <t>鷹栖橋</t>
    <rPh sb="0" eb="1">
      <t>タカ</t>
    </rPh>
    <rPh sb="1" eb="2">
      <t>ス</t>
    </rPh>
    <rPh sb="2" eb="3">
      <t>バシ</t>
    </rPh>
    <phoneticPr fontId="2"/>
  </si>
  <si>
    <t>鹿島橋</t>
    <rPh sb="0" eb="2">
      <t>カジマ</t>
    </rPh>
    <rPh sb="2" eb="3">
      <t>バシ</t>
    </rPh>
    <phoneticPr fontId="2"/>
  </si>
  <si>
    <t>モエレ</t>
  </si>
  <si>
    <t>オカバルシ</t>
  </si>
  <si>
    <t>一の沢</t>
  </si>
  <si>
    <t>下オカバルシ</t>
  </si>
  <si>
    <t>下北の沢</t>
  </si>
  <si>
    <t>下南の沢</t>
  </si>
  <si>
    <t>下島松</t>
  </si>
  <si>
    <t>中奈井江</t>
  </si>
  <si>
    <t>中の沢</t>
  </si>
  <si>
    <t>伏古</t>
  </si>
  <si>
    <t>伏籠下流</t>
  </si>
  <si>
    <t>光竜</t>
  </si>
  <si>
    <t>円山</t>
  </si>
  <si>
    <t>創成</t>
  </si>
  <si>
    <t>創成上流</t>
  </si>
  <si>
    <t>ふ化場</t>
  </si>
  <si>
    <t>北竜橋</t>
  </si>
  <si>
    <t>南の沢</t>
  </si>
  <si>
    <t>厚別</t>
  </si>
  <si>
    <t>多度志</t>
  </si>
  <si>
    <t>大豊橋</t>
  </si>
  <si>
    <t>大鳳橋</t>
  </si>
  <si>
    <t>奈井江大橋</t>
  </si>
  <si>
    <t>奥桂</t>
  </si>
  <si>
    <t>妹背牛橋</t>
  </si>
  <si>
    <t>学田</t>
  </si>
  <si>
    <t>市来知</t>
  </si>
  <si>
    <t>布部</t>
  </si>
  <si>
    <t>幌加内</t>
  </si>
  <si>
    <t>当別川下</t>
  </si>
  <si>
    <t>支笏湖</t>
  </si>
  <si>
    <t>日の出橋</t>
  </si>
  <si>
    <t>月寒</t>
  </si>
  <si>
    <t>月形</t>
  </si>
  <si>
    <t>望月寒</t>
  </si>
  <si>
    <t>本流上流</t>
  </si>
  <si>
    <t>東光</t>
  </si>
  <si>
    <t>橋本町</t>
  </si>
  <si>
    <t>深川橋</t>
  </si>
  <si>
    <t>清幌橋</t>
  </si>
  <si>
    <t>滝の沢</t>
  </si>
  <si>
    <t>漁入沢</t>
  </si>
  <si>
    <t>産化美唄</t>
  </si>
  <si>
    <t>由仁</t>
  </si>
  <si>
    <t>発寒</t>
  </si>
  <si>
    <t>発寒上流</t>
  </si>
  <si>
    <t>白川</t>
  </si>
  <si>
    <t>白扇</t>
  </si>
  <si>
    <t>石山</t>
  </si>
  <si>
    <t>石狩</t>
  </si>
  <si>
    <t>石狩大橋</t>
  </si>
  <si>
    <t>石狩河口</t>
  </si>
  <si>
    <t>砂川橋</t>
  </si>
  <si>
    <t>納内</t>
  </si>
  <si>
    <t>雨竜橋</t>
  </si>
  <si>
    <t>幾寅</t>
  </si>
  <si>
    <t>赤平</t>
  </si>
  <si>
    <t>空知大橋</t>
  </si>
  <si>
    <t>美唄</t>
  </si>
  <si>
    <t>岩見沢大橋</t>
  </si>
  <si>
    <t>藤松</t>
  </si>
  <si>
    <t>西川向</t>
  </si>
  <si>
    <t>豊幌</t>
  </si>
  <si>
    <t>西越</t>
  </si>
  <si>
    <t>嶮淵</t>
  </si>
  <si>
    <t>舞鶴</t>
  </si>
  <si>
    <t>裏の沢</t>
  </si>
  <si>
    <t>小樽内</t>
  </si>
  <si>
    <t>藻岩</t>
  </si>
  <si>
    <t>雁来</t>
  </si>
  <si>
    <t>篠路</t>
  </si>
  <si>
    <t>茨戸</t>
  </si>
  <si>
    <t>福移橋</t>
  </si>
  <si>
    <t>輪厚</t>
  </si>
  <si>
    <t>南6号樋門</t>
  </si>
  <si>
    <t>定山渓市街</t>
  </si>
  <si>
    <t>真駒内常磐</t>
  </si>
  <si>
    <t>簾舞</t>
  </si>
  <si>
    <t>盤の沢川</t>
  </si>
  <si>
    <t>達布橋</t>
  </si>
  <si>
    <t>第1旧美唄橋</t>
  </si>
  <si>
    <t>新問寒別橋</t>
  </si>
  <si>
    <t>天塩大橋</t>
  </si>
  <si>
    <t>天塩河口</t>
  </si>
  <si>
    <t>上問寒別</t>
  </si>
  <si>
    <t>中問寒別</t>
  </si>
  <si>
    <t>下問寒別</t>
  </si>
  <si>
    <t>上雄信内</t>
  </si>
  <si>
    <t>音類橋</t>
  </si>
  <si>
    <t>峠下</t>
  </si>
  <si>
    <t>幌糠</t>
  </si>
  <si>
    <t>大和田</t>
  </si>
  <si>
    <t>留萌河口</t>
  </si>
  <si>
    <t>新問寒別橋他</t>
  </si>
  <si>
    <t>峠下　他</t>
  </si>
  <si>
    <t>滝ノ上</t>
  </si>
  <si>
    <t>上渚滑</t>
  </si>
  <si>
    <t>渚滑橋</t>
  </si>
  <si>
    <t>ウツツ橋</t>
  </si>
  <si>
    <t>遠軽</t>
  </si>
  <si>
    <t>開盛</t>
  </si>
  <si>
    <t>中湧別</t>
  </si>
  <si>
    <t>対遠橋</t>
  </si>
  <si>
    <t>置戸</t>
  </si>
  <si>
    <t>北見</t>
  </si>
  <si>
    <t>忠志</t>
  </si>
  <si>
    <t>上川沿</t>
  </si>
  <si>
    <t>留辺蘂</t>
  </si>
  <si>
    <t>北光社</t>
  </si>
  <si>
    <t>太茶苗</t>
  </si>
  <si>
    <t>上常呂</t>
  </si>
  <si>
    <t>津別</t>
  </si>
  <si>
    <t>美幌</t>
  </si>
  <si>
    <t>弟子屈</t>
  </si>
  <si>
    <t>標茶</t>
  </si>
  <si>
    <t>岩保木</t>
  </si>
  <si>
    <t>広里</t>
  </si>
  <si>
    <t>鐺別</t>
  </si>
  <si>
    <t>下オソベツ</t>
  </si>
  <si>
    <t>雪裡</t>
  </si>
  <si>
    <t>下久著呂</t>
  </si>
  <si>
    <t>幌呂</t>
  </si>
  <si>
    <t>鳥取</t>
  </si>
  <si>
    <t>七ヶ宿ダム</t>
    <rPh sb="0" eb="1">
      <t>ナナ</t>
    </rPh>
    <rPh sb="2" eb="3">
      <t>ヤド</t>
    </rPh>
    <phoneticPr fontId="2"/>
  </si>
  <si>
    <t>三春ダム</t>
  </si>
  <si>
    <t>三春ダム</t>
    <rPh sb="0" eb="2">
      <t>ミハル</t>
    </rPh>
    <phoneticPr fontId="2"/>
  </si>
  <si>
    <t>仙台河川国道</t>
    <rPh sb="0" eb="2">
      <t>センダイ</t>
    </rPh>
    <rPh sb="2" eb="4">
      <t>カセン</t>
    </rPh>
    <rPh sb="4" eb="6">
      <t>コクドウ</t>
    </rPh>
    <phoneticPr fontId="2"/>
  </si>
  <si>
    <t>北上川下流</t>
    <rPh sb="0" eb="2">
      <t>キタカミ</t>
    </rPh>
    <rPh sb="2" eb="3">
      <t>ガワ</t>
    </rPh>
    <rPh sb="3" eb="5">
      <t>カリュウ</t>
    </rPh>
    <phoneticPr fontId="2"/>
  </si>
  <si>
    <t>北上ダム統管</t>
    <rPh sb="0" eb="2">
      <t>キタカミ</t>
    </rPh>
    <rPh sb="4" eb="5">
      <t>オサム</t>
    </rPh>
    <rPh sb="5" eb="6">
      <t>カン</t>
    </rPh>
    <phoneticPr fontId="2"/>
  </si>
  <si>
    <t>山形河川国道</t>
    <rPh sb="0" eb="2">
      <t>ヤマガタ</t>
    </rPh>
    <rPh sb="2" eb="4">
      <t>カセン</t>
    </rPh>
    <rPh sb="4" eb="6">
      <t>コクドウ</t>
    </rPh>
    <phoneticPr fontId="2"/>
  </si>
  <si>
    <t>岩手河川国道</t>
    <rPh sb="0" eb="2">
      <t>イワテ</t>
    </rPh>
    <rPh sb="2" eb="4">
      <t>カセン</t>
    </rPh>
    <rPh sb="4" eb="6">
      <t>コクドウ</t>
    </rPh>
    <phoneticPr fontId="2"/>
  </si>
  <si>
    <t>新庄河川</t>
    <rPh sb="0" eb="2">
      <t>シンジョウ</t>
    </rPh>
    <rPh sb="2" eb="4">
      <t>カセン</t>
    </rPh>
    <phoneticPr fontId="2"/>
  </si>
  <si>
    <t>最上ダム統管</t>
    <rPh sb="0" eb="2">
      <t>モガミ</t>
    </rPh>
    <rPh sb="4" eb="5">
      <t>トウ</t>
    </rPh>
    <rPh sb="5" eb="6">
      <t>カン</t>
    </rPh>
    <phoneticPr fontId="2"/>
  </si>
  <si>
    <t>月山ダム</t>
    <rPh sb="0" eb="2">
      <t>ツキヤマ</t>
    </rPh>
    <phoneticPr fontId="2"/>
  </si>
  <si>
    <t>浅瀬石川ダム</t>
    <rPh sb="0" eb="2">
      <t>アサセ</t>
    </rPh>
    <rPh sb="2" eb="4">
      <t>イシカワ</t>
    </rPh>
    <phoneticPr fontId="2"/>
  </si>
  <si>
    <t>湯沢河川国道</t>
    <rPh sb="0" eb="1">
      <t>ユ</t>
    </rPh>
    <rPh sb="1" eb="2">
      <t>サワ</t>
    </rPh>
    <rPh sb="2" eb="4">
      <t>カセン</t>
    </rPh>
    <rPh sb="4" eb="6">
      <t>コクドウ</t>
    </rPh>
    <phoneticPr fontId="2"/>
  </si>
  <si>
    <t>玉川ダム</t>
    <rPh sb="0" eb="2">
      <t>タマカワ</t>
    </rPh>
    <phoneticPr fontId="2"/>
  </si>
  <si>
    <t>福島河川国道</t>
    <rPh sb="0" eb="2">
      <t>フクシマ</t>
    </rPh>
    <rPh sb="2" eb="4">
      <t>カセン</t>
    </rPh>
    <rPh sb="4" eb="6">
      <t>コクドウ</t>
    </rPh>
    <phoneticPr fontId="2"/>
  </si>
  <si>
    <t>秋田河川国道</t>
    <rPh sb="0" eb="2">
      <t>アキタ</t>
    </rPh>
    <rPh sb="2" eb="4">
      <t>カセン</t>
    </rPh>
    <rPh sb="4" eb="6">
      <t>コクドウ</t>
    </rPh>
    <phoneticPr fontId="2"/>
  </si>
  <si>
    <t>能代河川国道</t>
    <rPh sb="0" eb="2">
      <t>ノシロ</t>
    </rPh>
    <rPh sb="2" eb="4">
      <t>カセン</t>
    </rPh>
    <rPh sb="4" eb="6">
      <t>コクドウ</t>
    </rPh>
    <phoneticPr fontId="2"/>
  </si>
  <si>
    <t>酒田河川国道</t>
    <rPh sb="0" eb="2">
      <t>サカタ</t>
    </rPh>
    <rPh sb="2" eb="4">
      <t>カセン</t>
    </rPh>
    <rPh sb="4" eb="6">
      <t>コクドウ</t>
    </rPh>
    <phoneticPr fontId="2"/>
  </si>
  <si>
    <t>釜房ダム</t>
    <rPh sb="0" eb="1">
      <t>カマ</t>
    </rPh>
    <rPh sb="1" eb="2">
      <t>フサ</t>
    </rPh>
    <phoneticPr fontId="2"/>
  </si>
  <si>
    <t>青森河川</t>
    <rPh sb="0" eb="2">
      <t>アオモリ</t>
    </rPh>
    <rPh sb="2" eb="4">
      <t>カセン</t>
    </rPh>
    <phoneticPr fontId="2"/>
  </si>
  <si>
    <t>高瀬川河川</t>
    <rPh sb="0" eb="1">
      <t>タカ</t>
    </rPh>
    <rPh sb="1" eb="3">
      <t>セガワ</t>
    </rPh>
    <rPh sb="3" eb="5">
      <t>カセン</t>
    </rPh>
    <phoneticPr fontId="2"/>
  </si>
  <si>
    <t>鳴子ダム</t>
    <rPh sb="0" eb="2">
      <t>ナルコ</t>
    </rPh>
    <phoneticPr fontId="2"/>
  </si>
  <si>
    <t>上岩木橋</t>
  </si>
  <si>
    <t>石川</t>
  </si>
  <si>
    <t>豊平橋</t>
  </si>
  <si>
    <t>百田</t>
  </si>
  <si>
    <t>三世寺</t>
  </si>
  <si>
    <t>幡龍橋</t>
  </si>
  <si>
    <t>五所川原</t>
  </si>
  <si>
    <t>繁田</t>
  </si>
  <si>
    <t>若宮</t>
  </si>
  <si>
    <t>十三</t>
  </si>
  <si>
    <t>冬部</t>
  </si>
  <si>
    <t>似鳥</t>
  </si>
  <si>
    <t>石切所</t>
  </si>
  <si>
    <t>剣吉</t>
  </si>
  <si>
    <t>櫛引橋</t>
  </si>
  <si>
    <t>尻内橋</t>
  </si>
  <si>
    <t>大橋</t>
  </si>
  <si>
    <t>新大橋</t>
  </si>
  <si>
    <t>関</t>
  </si>
  <si>
    <t>牧野</t>
  </si>
  <si>
    <t>常葉</t>
  </si>
  <si>
    <t>光大寺</t>
  </si>
  <si>
    <t>赤沼</t>
  </si>
  <si>
    <t>名取橋</t>
  </si>
  <si>
    <t>広瀬橋</t>
  </si>
  <si>
    <t>袋原</t>
  </si>
  <si>
    <t>閖上第二</t>
  </si>
  <si>
    <t>舘矢間</t>
  </si>
  <si>
    <t>丸森</t>
  </si>
  <si>
    <t>笠松</t>
  </si>
  <si>
    <t>江尻</t>
  </si>
  <si>
    <t>船岡大橋</t>
  </si>
  <si>
    <t>杉の下橋</t>
  </si>
  <si>
    <t>岩沼</t>
  </si>
  <si>
    <t>荒浜</t>
  </si>
  <si>
    <t>小山</t>
  </si>
  <si>
    <t>川張</t>
  </si>
  <si>
    <t>山田</t>
  </si>
  <si>
    <t>耕野</t>
  </si>
  <si>
    <t>四日市場</t>
  </si>
  <si>
    <t>町田</t>
  </si>
  <si>
    <t>大泉</t>
  </si>
  <si>
    <t>米谷</t>
  </si>
  <si>
    <t>登米</t>
  </si>
  <si>
    <t>脇谷上流</t>
  </si>
  <si>
    <t>柳津</t>
  </si>
  <si>
    <t>飯野川上流</t>
  </si>
  <si>
    <t>福地</t>
  </si>
  <si>
    <t>月浜</t>
  </si>
  <si>
    <t>倉埣</t>
  </si>
  <si>
    <t>剣先</t>
  </si>
  <si>
    <t>岩出山</t>
  </si>
  <si>
    <t>桜ノ目</t>
  </si>
  <si>
    <t>荒雄</t>
  </si>
  <si>
    <t>李埣</t>
  </si>
  <si>
    <t>下谷地</t>
  </si>
  <si>
    <t>涌谷</t>
  </si>
  <si>
    <t>短台</t>
  </si>
  <si>
    <t>和渕</t>
  </si>
  <si>
    <t>大森</t>
  </si>
  <si>
    <t>門脇</t>
  </si>
  <si>
    <t>大堰</t>
  </si>
  <si>
    <t>大堰下流</t>
  </si>
  <si>
    <t>三本木橋</t>
  </si>
  <si>
    <t>下中ノ目</t>
  </si>
  <si>
    <t>野田橋</t>
  </si>
  <si>
    <t>竹谷</t>
  </si>
  <si>
    <t>鹿島台</t>
  </si>
  <si>
    <t>小野</t>
  </si>
  <si>
    <t>新田橋</t>
  </si>
  <si>
    <t>粕川</t>
  </si>
  <si>
    <t>幡谷</t>
  </si>
  <si>
    <t>野蒜</t>
  </si>
  <si>
    <t>宮戸</t>
  </si>
  <si>
    <t>高倉橋</t>
  </si>
  <si>
    <t>内海橋下流</t>
  </si>
  <si>
    <t>芋田橋</t>
  </si>
  <si>
    <t>古川橋</t>
  </si>
  <si>
    <t>四十四田</t>
  </si>
  <si>
    <t>春木場</t>
  </si>
  <si>
    <t>岩持</t>
  </si>
  <si>
    <t>矢川</t>
  </si>
  <si>
    <t>西安庭</t>
  </si>
  <si>
    <t>御所</t>
  </si>
  <si>
    <t>松崎</t>
  </si>
  <si>
    <t>二日町</t>
  </si>
  <si>
    <t>小友川</t>
  </si>
  <si>
    <t>田瀬</t>
  </si>
  <si>
    <t>谷内</t>
  </si>
  <si>
    <t>湯田</t>
  </si>
  <si>
    <t>広表</t>
  </si>
  <si>
    <t>下嵐江</t>
  </si>
  <si>
    <t>前川</t>
  </si>
  <si>
    <t>船田橋</t>
  </si>
  <si>
    <t>館坂橋</t>
  </si>
  <si>
    <t>太田橋</t>
  </si>
  <si>
    <t>明治橋</t>
  </si>
  <si>
    <t>安野</t>
  </si>
  <si>
    <t>胆沢川橋</t>
  </si>
  <si>
    <t>尿前</t>
  </si>
  <si>
    <t>上新田</t>
  </si>
  <si>
    <t>糠野目</t>
  </si>
  <si>
    <t>下田</t>
  </si>
  <si>
    <t>西大塚</t>
  </si>
  <si>
    <t>小出</t>
  </si>
  <si>
    <t>菖蒲</t>
  </si>
  <si>
    <t>宮宿</t>
  </si>
  <si>
    <t>中沢</t>
  </si>
  <si>
    <t>長崎</t>
  </si>
  <si>
    <t>前明石</t>
  </si>
  <si>
    <t>鮨洗</t>
  </si>
  <si>
    <t>寺津</t>
  </si>
  <si>
    <t>蔵増</t>
  </si>
  <si>
    <t>西根</t>
  </si>
  <si>
    <t>下野</t>
  </si>
  <si>
    <t>稲下</t>
  </si>
  <si>
    <t>山岸</t>
  </si>
  <si>
    <t>滝太橋</t>
  </si>
  <si>
    <t>紫波橋</t>
  </si>
  <si>
    <t>稗貫川橋</t>
  </si>
  <si>
    <t>朝日橋</t>
  </si>
  <si>
    <t>不動橋</t>
  </si>
  <si>
    <t>男山</t>
  </si>
  <si>
    <t>金ヶ崎橋</t>
  </si>
  <si>
    <t>桜木橋</t>
  </si>
  <si>
    <t>岩瀬橋</t>
  </si>
  <si>
    <t>岩谷堂</t>
  </si>
  <si>
    <t>大曲橋</t>
  </si>
  <si>
    <t>川西橋</t>
  </si>
  <si>
    <t>狐禅寺</t>
  </si>
  <si>
    <t>五串</t>
  </si>
  <si>
    <t>釣山</t>
  </si>
  <si>
    <t>相川</t>
  </si>
  <si>
    <t>妻神</t>
  </si>
  <si>
    <t>諏訪前</t>
  </si>
  <si>
    <t>七日町</t>
  </si>
  <si>
    <t>千厩・内</t>
  </si>
  <si>
    <t>千厩・外</t>
  </si>
  <si>
    <t>大曲川・内</t>
  </si>
  <si>
    <t>大曲川・外</t>
  </si>
  <si>
    <t>吸川・内</t>
  </si>
  <si>
    <t>吸川・外</t>
  </si>
  <si>
    <t>広瀬川・内</t>
  </si>
  <si>
    <t>広瀬川・外</t>
  </si>
  <si>
    <t>後川・内</t>
  </si>
  <si>
    <t>後川・外</t>
  </si>
  <si>
    <t>十二木橋</t>
  </si>
  <si>
    <t>矢作</t>
  </si>
  <si>
    <t>高館橋</t>
  </si>
  <si>
    <t>箱石</t>
  </si>
  <si>
    <t>珊瑚橋</t>
  </si>
  <si>
    <t>瀬ノ上</t>
  </si>
  <si>
    <t>秋庭</t>
  </si>
  <si>
    <t>稲子沢</t>
  </si>
  <si>
    <t>西根上堰</t>
  </si>
  <si>
    <t>西根上堰取水</t>
  </si>
  <si>
    <t>西根下堰</t>
  </si>
  <si>
    <t>西根下堰取水</t>
  </si>
  <si>
    <t>堀内</t>
  </si>
  <si>
    <t>瀬見</t>
  </si>
  <si>
    <t>長者原</t>
  </si>
  <si>
    <t>肘折ダム</t>
  </si>
  <si>
    <t>木遠田</t>
  </si>
  <si>
    <t>通り</t>
  </si>
  <si>
    <t>清水</t>
  </si>
  <si>
    <t>本合海</t>
  </si>
  <si>
    <t>平岡橋</t>
  </si>
  <si>
    <t>安久土</t>
  </si>
  <si>
    <t>真室川</t>
  </si>
  <si>
    <t>小川内</t>
  </si>
  <si>
    <t>八千代橋</t>
  </si>
  <si>
    <t>真木</t>
  </si>
  <si>
    <t>岩清水</t>
  </si>
  <si>
    <t>古口</t>
  </si>
  <si>
    <t>明戸</t>
  </si>
  <si>
    <t>玉川第六ダム</t>
  </si>
  <si>
    <t>瀬場</t>
  </si>
  <si>
    <t>肝煎</t>
  </si>
  <si>
    <t>大石田</t>
  </si>
  <si>
    <t>下屋地</t>
  </si>
  <si>
    <t>広河原</t>
  </si>
  <si>
    <t>手の子</t>
  </si>
  <si>
    <t>椿</t>
  </si>
  <si>
    <t>中村</t>
  </si>
  <si>
    <t>本道寺</t>
  </si>
  <si>
    <t>合地沢</t>
  </si>
  <si>
    <t>谷地橋</t>
  </si>
  <si>
    <t>田麦俣</t>
  </si>
  <si>
    <t>三栗屋</t>
  </si>
  <si>
    <t>落合左岸</t>
  </si>
  <si>
    <t>落合右岸</t>
  </si>
  <si>
    <t>葛川</t>
  </si>
  <si>
    <t>温湯</t>
  </si>
  <si>
    <t>大曲</t>
  </si>
  <si>
    <t>川井</t>
  </si>
  <si>
    <t>岩館</t>
  </si>
  <si>
    <t>酒蒔</t>
  </si>
  <si>
    <t>柳田橋</t>
  </si>
  <si>
    <t>安養寺</t>
  </si>
  <si>
    <t>岩崎橋</t>
  </si>
  <si>
    <t>大久保</t>
  </si>
  <si>
    <t>雄物川橋</t>
  </si>
  <si>
    <t>大上橋</t>
  </si>
  <si>
    <t>栃木橋</t>
  </si>
  <si>
    <t>長野</t>
  </si>
  <si>
    <t>神宮寺</t>
  </si>
  <si>
    <t>刈和野橋</t>
  </si>
  <si>
    <t>木原田</t>
  </si>
  <si>
    <t>淀川</t>
  </si>
  <si>
    <t>五十曲</t>
  </si>
  <si>
    <t>小和瀬</t>
  </si>
  <si>
    <t>広久内</t>
  </si>
  <si>
    <t>白河</t>
  </si>
  <si>
    <t>須賀川</t>
  </si>
  <si>
    <t>西川</t>
  </si>
  <si>
    <t>御代田</t>
  </si>
  <si>
    <t>阿久津</t>
  </si>
  <si>
    <t>本宮</t>
  </si>
  <si>
    <t>移川</t>
  </si>
  <si>
    <t>黒岩</t>
  </si>
  <si>
    <t>八木田</t>
  </si>
  <si>
    <t>福島</t>
  </si>
  <si>
    <t>伏黒</t>
  </si>
  <si>
    <t>大関</t>
  </si>
  <si>
    <t>八幡</t>
  </si>
  <si>
    <t>小金石</t>
  </si>
  <si>
    <t>小作田</t>
  </si>
  <si>
    <t>二本松</t>
  </si>
  <si>
    <t>上名倉</t>
  </si>
  <si>
    <t>土湯</t>
  </si>
  <si>
    <t>東鴉川</t>
  </si>
  <si>
    <t>舘ノ下</t>
  </si>
  <si>
    <t>天戸川</t>
  </si>
  <si>
    <t>水保</t>
  </si>
  <si>
    <t>新波</t>
  </si>
  <si>
    <t>椿川</t>
  </si>
  <si>
    <t>豊成</t>
  </si>
  <si>
    <t>石田坂</t>
  </si>
  <si>
    <t>新屋</t>
  </si>
  <si>
    <t>矢島</t>
  </si>
  <si>
    <t>吉沢</t>
  </si>
  <si>
    <t>明法</t>
  </si>
  <si>
    <t>山内</t>
  </si>
  <si>
    <t>鮎瀬</t>
  </si>
  <si>
    <t>宮内</t>
  </si>
  <si>
    <t>二十六木橋</t>
  </si>
  <si>
    <t>館前</t>
  </si>
  <si>
    <t>由利橋</t>
  </si>
  <si>
    <t>十二所</t>
  </si>
  <si>
    <t>吉富士</t>
  </si>
  <si>
    <t>下川沿</t>
  </si>
  <si>
    <t>鷹巣</t>
  </si>
  <si>
    <t>脇神</t>
  </si>
  <si>
    <t>富根</t>
  </si>
  <si>
    <t>坊沢</t>
  </si>
  <si>
    <t>米内沢</t>
  </si>
  <si>
    <t>七座</t>
  </si>
  <si>
    <t>二ツ井</t>
  </si>
  <si>
    <t>榊</t>
  </si>
  <si>
    <t>向能代</t>
  </si>
  <si>
    <t>扇田橋</t>
  </si>
  <si>
    <t>高屋</t>
  </si>
  <si>
    <t>臼ヶ沢</t>
  </si>
  <si>
    <t>石名坂</t>
  </si>
  <si>
    <t>砂越</t>
  </si>
  <si>
    <t>両羽橋</t>
  </si>
  <si>
    <t>下瀬</t>
  </si>
  <si>
    <t>広田</t>
  </si>
  <si>
    <t>遊摺部</t>
  </si>
  <si>
    <t>笹目橋</t>
  </si>
  <si>
    <t>熊出</t>
  </si>
  <si>
    <t>黒川橋</t>
  </si>
  <si>
    <t>羽黒橋</t>
  </si>
  <si>
    <t>押切</t>
  </si>
  <si>
    <t>浜中</t>
  </si>
  <si>
    <t>横山</t>
  </si>
  <si>
    <t>余方</t>
  </si>
  <si>
    <t>下原</t>
  </si>
  <si>
    <t>馬引</t>
  </si>
  <si>
    <t>碁石</t>
  </si>
  <si>
    <t>赤川</t>
  </si>
  <si>
    <t>上野</t>
  </si>
  <si>
    <t>砂土路川</t>
  </si>
  <si>
    <t>姉沼川</t>
  </si>
  <si>
    <t>沼崎</t>
  </si>
  <si>
    <t>土場川</t>
  </si>
  <si>
    <t>鶴ヶ崎</t>
  </si>
  <si>
    <t>小川原湖</t>
  </si>
  <si>
    <t>高瀬橋</t>
  </si>
  <si>
    <t>高瀬川</t>
  </si>
  <si>
    <t>轟</t>
  </si>
  <si>
    <t>大谷川</t>
  </si>
  <si>
    <t>末沢</t>
  </si>
  <si>
    <t>阿賀川河川</t>
  </si>
  <si>
    <t>羽越河川国道</t>
  </si>
  <si>
    <t>横川ダム</t>
  </si>
  <si>
    <t>阿賀野川河川</t>
  </si>
  <si>
    <t>信濃川下流</t>
  </si>
  <si>
    <t>信濃川河川</t>
  </si>
  <si>
    <t>湯沢砂防</t>
  </si>
  <si>
    <t>三国川ダム</t>
  </si>
  <si>
    <t>高田河川国道</t>
  </si>
  <si>
    <t>千曲川河川</t>
  </si>
  <si>
    <t>松本砂防</t>
  </si>
  <si>
    <t>富山河川国道</t>
  </si>
  <si>
    <t>黒部河川</t>
  </si>
  <si>
    <t>立山砂防</t>
  </si>
  <si>
    <t>神通川砂防</t>
  </si>
  <si>
    <t>金沢河川国道</t>
  </si>
  <si>
    <t>山科</t>
  </si>
  <si>
    <t>宮古</t>
  </si>
  <si>
    <t>小谷</t>
  </si>
  <si>
    <t>南大橋</t>
  </si>
  <si>
    <t>片門</t>
  </si>
  <si>
    <t>馬越</t>
  </si>
  <si>
    <t>田島</t>
  </si>
  <si>
    <t>若水</t>
  </si>
  <si>
    <t>鶴沼川</t>
  </si>
  <si>
    <t>東大橋</t>
  </si>
  <si>
    <t>三本松</t>
  </si>
  <si>
    <t>新湯川上流</t>
  </si>
  <si>
    <t>旧湯川</t>
  </si>
  <si>
    <t>柳橋</t>
  </si>
  <si>
    <t>新湯川</t>
  </si>
  <si>
    <t>葛籠山</t>
  </si>
  <si>
    <t>上関</t>
  </si>
  <si>
    <t>花立</t>
  </si>
  <si>
    <t>上川口</t>
  </si>
  <si>
    <t>大石</t>
  </si>
  <si>
    <t>東俣</t>
  </si>
  <si>
    <t>西俣</t>
  </si>
  <si>
    <t>横川</t>
  </si>
  <si>
    <t>大石沢川</t>
  </si>
  <si>
    <t>滝川</t>
  </si>
  <si>
    <t>明沢川</t>
  </si>
  <si>
    <t>小国</t>
  </si>
  <si>
    <t>小渡</t>
  </si>
  <si>
    <t>馬下</t>
  </si>
  <si>
    <t>満願寺</t>
  </si>
  <si>
    <t>横越</t>
  </si>
  <si>
    <t>善願</t>
  </si>
  <si>
    <t>兄弟堀</t>
  </si>
  <si>
    <t>濁川</t>
  </si>
  <si>
    <t>胡桃山内水</t>
  </si>
  <si>
    <t>胡桃山外水</t>
  </si>
  <si>
    <t>通船川水門</t>
  </si>
  <si>
    <t>尾崎</t>
  </si>
  <si>
    <t>荒町</t>
  </si>
  <si>
    <t>保明新田</t>
  </si>
  <si>
    <t>臼井橋</t>
  </si>
  <si>
    <t>新酒屋</t>
  </si>
  <si>
    <t>帝石橋</t>
  </si>
  <si>
    <t>西港</t>
  </si>
  <si>
    <t>板井</t>
  </si>
  <si>
    <t>黒水</t>
  </si>
  <si>
    <t>荒沢</t>
  </si>
  <si>
    <t>小須戸橋</t>
  </si>
  <si>
    <t>宮野原</t>
  </si>
  <si>
    <t>十日町（姿）</t>
  </si>
  <si>
    <t>岩沢</t>
  </si>
  <si>
    <t>小千谷</t>
  </si>
  <si>
    <t>長岡</t>
  </si>
  <si>
    <t>大河津</t>
  </si>
  <si>
    <t>五千石（廃）</t>
  </si>
  <si>
    <t>渡部</t>
  </si>
  <si>
    <t>六日町</t>
  </si>
  <si>
    <t>堀之内</t>
  </si>
  <si>
    <t>洗堰下流</t>
  </si>
  <si>
    <t>見附</t>
  </si>
  <si>
    <t>浦佐</t>
  </si>
  <si>
    <t>可動堰下流</t>
  </si>
  <si>
    <t>土樽</t>
  </si>
  <si>
    <t>大河原</t>
  </si>
  <si>
    <t>清水川原</t>
  </si>
  <si>
    <t>内膳落合</t>
  </si>
  <si>
    <t>当ノ坂</t>
  </si>
  <si>
    <t>深沢</t>
  </si>
  <si>
    <t>三国川頭首工</t>
  </si>
  <si>
    <t>高田</t>
  </si>
  <si>
    <t>佐内</t>
  </si>
  <si>
    <t>二子島</t>
  </si>
  <si>
    <t>石沢</t>
  </si>
  <si>
    <t>有島</t>
  </si>
  <si>
    <t>直江津</t>
  </si>
  <si>
    <t>山本</t>
  </si>
  <si>
    <t>小滝</t>
  </si>
  <si>
    <t>小滝川</t>
  </si>
  <si>
    <t>唐沢（内)</t>
  </si>
  <si>
    <t>唐沢（外)</t>
  </si>
  <si>
    <t>東雲（内)</t>
  </si>
  <si>
    <t>東雲（外)</t>
  </si>
  <si>
    <t>須沢</t>
  </si>
  <si>
    <t>頚城</t>
  </si>
  <si>
    <t>塩名田</t>
  </si>
  <si>
    <t>生田</t>
  </si>
  <si>
    <t>杭瀬下</t>
  </si>
  <si>
    <t>立ヶ花</t>
  </si>
  <si>
    <t>大倉崎</t>
  </si>
  <si>
    <t>島橋</t>
  </si>
  <si>
    <t>熊倉</t>
  </si>
  <si>
    <t>陸郷</t>
  </si>
  <si>
    <t>小市</t>
  </si>
  <si>
    <t>下島橋</t>
  </si>
  <si>
    <t>殿橋</t>
  </si>
  <si>
    <t>柏尾橋</t>
  </si>
  <si>
    <t>大出橋</t>
  </si>
  <si>
    <t>松川</t>
  </si>
  <si>
    <t>上高地</t>
  </si>
  <si>
    <t>明神池</t>
  </si>
  <si>
    <t>島々</t>
  </si>
  <si>
    <t>明神池２</t>
  </si>
  <si>
    <t>瓶岩</t>
  </si>
  <si>
    <t>大川寺</t>
  </si>
  <si>
    <t>常願寺橋</t>
  </si>
  <si>
    <t>大沢野大橋</t>
  </si>
  <si>
    <t>神通大橋</t>
  </si>
  <si>
    <t>杉原橋</t>
  </si>
  <si>
    <t>熊野橋</t>
  </si>
  <si>
    <t>萩浦橋</t>
  </si>
  <si>
    <t>大門</t>
  </si>
  <si>
    <t>雄神</t>
  </si>
  <si>
    <t>津沢</t>
  </si>
  <si>
    <t>石動</t>
  </si>
  <si>
    <t>長江</t>
  </si>
  <si>
    <t>蓮沼</t>
  </si>
  <si>
    <t>四屋内水位</t>
  </si>
  <si>
    <t>四屋外水位</t>
  </si>
  <si>
    <t>千保川水位</t>
  </si>
  <si>
    <t>愛本</t>
  </si>
  <si>
    <t>宇奈月</t>
  </si>
  <si>
    <t>黒薙</t>
  </si>
  <si>
    <t>弥太蔵</t>
  </si>
  <si>
    <t>祖母谷下流</t>
  </si>
  <si>
    <t>祖母谷6号</t>
  </si>
  <si>
    <t>小黒部1号</t>
  </si>
  <si>
    <t>小見</t>
  </si>
  <si>
    <t>西里橋</t>
  </si>
  <si>
    <t>鶴来</t>
  </si>
  <si>
    <t>中島</t>
  </si>
  <si>
    <t>風嵐</t>
  </si>
  <si>
    <t>女原</t>
  </si>
  <si>
    <t>瀬戸</t>
  </si>
  <si>
    <t>美川</t>
  </si>
  <si>
    <t>埴田</t>
  </si>
  <si>
    <t>牧</t>
  </si>
  <si>
    <t>小松大橋</t>
  </si>
  <si>
    <t>木場潟</t>
  </si>
  <si>
    <t>尾口大橋</t>
  </si>
  <si>
    <t>豊橋河川</t>
  </si>
  <si>
    <t>庄内川河川</t>
  </si>
  <si>
    <t>矢作ダム</t>
  </si>
  <si>
    <t>三重河川国道</t>
  </si>
  <si>
    <t>木曽川上流</t>
  </si>
  <si>
    <t>木曽川下流</t>
  </si>
  <si>
    <t>浜松河川国道</t>
  </si>
  <si>
    <t>沼津河川国道</t>
  </si>
  <si>
    <t>静岡河川</t>
  </si>
  <si>
    <t>天竜川上流</t>
  </si>
  <si>
    <t>石田</t>
  </si>
  <si>
    <t>豊橋</t>
  </si>
  <si>
    <t>放水路第１</t>
  </si>
  <si>
    <t>当古</t>
  </si>
  <si>
    <t>前芝</t>
  </si>
  <si>
    <t>布里</t>
  </si>
  <si>
    <t>内金</t>
  </si>
  <si>
    <t>放水路第２</t>
  </si>
  <si>
    <t>海老川</t>
  </si>
  <si>
    <t>長楽</t>
  </si>
  <si>
    <t>岩津</t>
  </si>
  <si>
    <t>米津</t>
  </si>
  <si>
    <t>高橋</t>
  </si>
  <si>
    <t>木戸</t>
  </si>
  <si>
    <t>明大寺</t>
  </si>
  <si>
    <t>九久平</t>
  </si>
  <si>
    <t>岡崎</t>
  </si>
  <si>
    <t>碧南</t>
  </si>
  <si>
    <t>東上</t>
  </si>
  <si>
    <t>向河原</t>
  </si>
  <si>
    <t>瑞浪</t>
  </si>
  <si>
    <t>土岐</t>
  </si>
  <si>
    <t>多治見</t>
  </si>
  <si>
    <t>志段味</t>
  </si>
  <si>
    <t>瀬古</t>
  </si>
  <si>
    <t>枇杷島</t>
  </si>
  <si>
    <t>当知</t>
  </si>
  <si>
    <t>味鋺</t>
  </si>
  <si>
    <t>岩作</t>
  </si>
  <si>
    <t>枇杷島橋</t>
  </si>
  <si>
    <t>小里川</t>
  </si>
  <si>
    <t>川折</t>
  </si>
  <si>
    <t>猿爪</t>
  </si>
  <si>
    <t>市原</t>
  </si>
  <si>
    <t>洗堰</t>
  </si>
  <si>
    <t>小田井（越流</t>
  </si>
  <si>
    <t>押山</t>
  </si>
  <si>
    <t>澄ヶ瀬</t>
  </si>
  <si>
    <t>真弓</t>
  </si>
  <si>
    <t>猿投</t>
  </si>
  <si>
    <t>亀山</t>
  </si>
  <si>
    <t>中富田</t>
  </si>
  <si>
    <t>高岡</t>
  </si>
  <si>
    <t>河原田</t>
  </si>
  <si>
    <t>川崎</t>
  </si>
  <si>
    <t>大仰</t>
  </si>
  <si>
    <t>下川原橋</t>
  </si>
  <si>
    <t>島田橋</t>
  </si>
  <si>
    <t>雲出橋</t>
  </si>
  <si>
    <t>舞出</t>
  </si>
  <si>
    <t>入田橋</t>
  </si>
  <si>
    <t>両郡</t>
  </si>
  <si>
    <t>西山橋</t>
  </si>
  <si>
    <t>櫛田頭首工</t>
  </si>
  <si>
    <t>櫛田橋</t>
  </si>
  <si>
    <t>三軒屋</t>
  </si>
  <si>
    <t>青田</t>
  </si>
  <si>
    <t>田引</t>
  </si>
  <si>
    <t>塩ヶ瀬</t>
  </si>
  <si>
    <t>岩出</t>
  </si>
  <si>
    <t>岡本</t>
  </si>
  <si>
    <t>勢田大橋</t>
  </si>
  <si>
    <t>防潮水門内</t>
  </si>
  <si>
    <t>防潮水門外</t>
  </si>
  <si>
    <t>南川</t>
  </si>
  <si>
    <t>須賀瀬橋</t>
  </si>
  <si>
    <t>度会橋</t>
  </si>
  <si>
    <t>津本</t>
  </si>
  <si>
    <t>宮川大橋</t>
  </si>
  <si>
    <t>桃山</t>
  </si>
  <si>
    <t>上呂</t>
  </si>
  <si>
    <t>白川口</t>
  </si>
  <si>
    <t>知原</t>
  </si>
  <si>
    <t>美濃</t>
  </si>
  <si>
    <t>長良</t>
  </si>
  <si>
    <t>下洞戸</t>
  </si>
  <si>
    <t>谷口</t>
  </si>
  <si>
    <t>八百津</t>
  </si>
  <si>
    <t>稲成</t>
  </si>
  <si>
    <t>今渡</t>
  </si>
  <si>
    <t>犬山</t>
  </si>
  <si>
    <t>起</t>
  </si>
  <si>
    <t>弓掛</t>
  </si>
  <si>
    <t>東沓部</t>
  </si>
  <si>
    <t>阿木</t>
  </si>
  <si>
    <t>向島上</t>
  </si>
  <si>
    <t>下切</t>
  </si>
  <si>
    <t>十王橋</t>
  </si>
  <si>
    <t>センミ沢</t>
  </si>
  <si>
    <t>宮の越</t>
  </si>
  <si>
    <t>芥見</t>
  </si>
  <si>
    <t>忠節</t>
  </si>
  <si>
    <t>墨俣</t>
  </si>
  <si>
    <t>杉原</t>
  </si>
  <si>
    <t>広瀬</t>
  </si>
  <si>
    <t>岡島</t>
  </si>
  <si>
    <t>板所</t>
  </si>
  <si>
    <t>山口（旧）</t>
  </si>
  <si>
    <t>万石</t>
  </si>
  <si>
    <t>烏江</t>
  </si>
  <si>
    <t>塩田橋</t>
  </si>
  <si>
    <t>高渕</t>
  </si>
  <si>
    <t>穂積</t>
  </si>
  <si>
    <t>河田橋</t>
  </si>
  <si>
    <t>山口（新）</t>
  </si>
  <si>
    <t>川島大橋</t>
  </si>
  <si>
    <t>木曽成戸</t>
  </si>
  <si>
    <t>葛木</t>
  </si>
  <si>
    <t>弥富</t>
  </si>
  <si>
    <t>木曽成戸第2</t>
  </si>
  <si>
    <t>横満蔵</t>
  </si>
  <si>
    <t>長良成戸</t>
  </si>
  <si>
    <t>長良油島</t>
  </si>
  <si>
    <t>外浜</t>
  </si>
  <si>
    <t>今尾</t>
  </si>
  <si>
    <t>揖斐油島</t>
  </si>
  <si>
    <t>城南</t>
  </si>
  <si>
    <t>西小島</t>
  </si>
  <si>
    <t>肱江川</t>
  </si>
  <si>
    <t>多度橋</t>
  </si>
  <si>
    <t>五町</t>
  </si>
  <si>
    <t>沼</t>
  </si>
  <si>
    <t>福吉</t>
  </si>
  <si>
    <t>加茂</t>
  </si>
  <si>
    <t>嶺田</t>
  </si>
  <si>
    <t>国安</t>
  </si>
  <si>
    <t>堂山</t>
  </si>
  <si>
    <t>横地</t>
  </si>
  <si>
    <t>鹿島</t>
  </si>
  <si>
    <t>中ノ町</t>
  </si>
  <si>
    <t>掛塚</t>
  </si>
  <si>
    <t>犬居</t>
  </si>
  <si>
    <t>浦川</t>
  </si>
  <si>
    <t>川合</t>
  </si>
  <si>
    <t>大立</t>
  </si>
  <si>
    <t>池田</t>
  </si>
  <si>
    <t>川久保</t>
  </si>
  <si>
    <t>佐久間</t>
  </si>
  <si>
    <t>大仁</t>
  </si>
  <si>
    <t>千歳橋</t>
  </si>
  <si>
    <t>古奈</t>
  </si>
  <si>
    <t>墹之上</t>
  </si>
  <si>
    <t>鏡橋</t>
  </si>
  <si>
    <t>徳倉</t>
  </si>
  <si>
    <t>黒瀬</t>
  </si>
  <si>
    <t>蛇ヶ橋</t>
  </si>
  <si>
    <t>大場</t>
  </si>
  <si>
    <t>本宿</t>
  </si>
  <si>
    <t>石脇</t>
  </si>
  <si>
    <t>奈良間</t>
  </si>
  <si>
    <t>手越</t>
  </si>
  <si>
    <t>神座</t>
  </si>
  <si>
    <t>細島</t>
  </si>
  <si>
    <t>閑蔵</t>
  </si>
  <si>
    <t>赤松</t>
  </si>
  <si>
    <t>大代川</t>
  </si>
  <si>
    <t>関の沢</t>
  </si>
  <si>
    <t>安倍川河口</t>
  </si>
  <si>
    <t>宮ヶ瀬</t>
  </si>
  <si>
    <t>北殿</t>
  </si>
  <si>
    <t>下平</t>
  </si>
  <si>
    <t>市田</t>
  </si>
  <si>
    <t>伊久間</t>
  </si>
  <si>
    <t>天竜峡</t>
  </si>
  <si>
    <t>伊那富</t>
  </si>
  <si>
    <t>伊那</t>
  </si>
  <si>
    <t>沢渡</t>
  </si>
  <si>
    <t>時又</t>
  </si>
  <si>
    <t>杉島</t>
  </si>
  <si>
    <t>鷹岩</t>
  </si>
  <si>
    <t>高遠</t>
  </si>
  <si>
    <t>琵琶湖河川</t>
  </si>
  <si>
    <t>福知山河川国</t>
  </si>
  <si>
    <t>姫路河川国道</t>
  </si>
  <si>
    <t>豊岡河川国道</t>
  </si>
  <si>
    <t>淀川ダム統管</t>
  </si>
  <si>
    <t>淀川河川</t>
  </si>
  <si>
    <t>大和川河川</t>
  </si>
  <si>
    <t>猪名川河川</t>
  </si>
  <si>
    <t>紀の川統管</t>
  </si>
  <si>
    <t>和歌山河川国</t>
  </si>
  <si>
    <t>紀南河川国道</t>
  </si>
  <si>
    <t>福井河川国道</t>
  </si>
  <si>
    <t>九頭竜統管</t>
  </si>
  <si>
    <t>木津川上流</t>
  </si>
  <si>
    <t>三雲</t>
  </si>
  <si>
    <t>野洲</t>
  </si>
  <si>
    <t>鳥居川</t>
  </si>
  <si>
    <t>彦根</t>
  </si>
  <si>
    <t>片山</t>
  </si>
  <si>
    <t>大溝</t>
  </si>
  <si>
    <t>堅田</t>
  </si>
  <si>
    <t>沖ノ島</t>
  </si>
  <si>
    <t>雄琴沖・機構</t>
  </si>
  <si>
    <t>関ノ津</t>
  </si>
  <si>
    <t>千町</t>
  </si>
  <si>
    <t>瀬浚</t>
  </si>
  <si>
    <t>黒津</t>
  </si>
  <si>
    <t>琵琶湖３Ｈ</t>
  </si>
  <si>
    <t>琵琶湖２４Ｈ</t>
  </si>
  <si>
    <t>三保ヶ崎</t>
  </si>
  <si>
    <t>服部</t>
  </si>
  <si>
    <t>琵琶湖疏水１</t>
  </si>
  <si>
    <t>中郡橋</t>
  </si>
  <si>
    <t>琵琶湖疏水２</t>
  </si>
  <si>
    <t>安曇川沖</t>
  </si>
  <si>
    <t>琵琶湖</t>
  </si>
  <si>
    <t>長田</t>
  </si>
  <si>
    <t>大川橋</t>
  </si>
  <si>
    <t>綾部</t>
  </si>
  <si>
    <t>福知山</t>
  </si>
  <si>
    <t>戸田</t>
  </si>
  <si>
    <t>地頭</t>
  </si>
  <si>
    <t>由良</t>
  </si>
  <si>
    <t>波美</t>
  </si>
  <si>
    <t>天津上</t>
  </si>
  <si>
    <t>船町</t>
  </si>
  <si>
    <t>板波</t>
  </si>
  <si>
    <t>国包</t>
  </si>
  <si>
    <t>谷川</t>
  </si>
  <si>
    <t>別所橋</t>
  </si>
  <si>
    <t>万願寺</t>
  </si>
  <si>
    <t>藍屋</t>
  </si>
  <si>
    <t>古川第二</t>
  </si>
  <si>
    <t>山崎第二</t>
  </si>
  <si>
    <t>龍野</t>
  </si>
  <si>
    <t>上川原</t>
  </si>
  <si>
    <t>曲里</t>
  </si>
  <si>
    <t>誉</t>
  </si>
  <si>
    <t>東栗栖</t>
  </si>
  <si>
    <t>浜田</t>
  </si>
  <si>
    <t>構</t>
  </si>
  <si>
    <t>塩野</t>
  </si>
  <si>
    <t>京口</t>
  </si>
  <si>
    <t>上小田</t>
  </si>
  <si>
    <t>赤崎</t>
  </si>
  <si>
    <t>府市場</t>
  </si>
  <si>
    <t>弘原</t>
  </si>
  <si>
    <t>立野</t>
  </si>
  <si>
    <t>城崎</t>
  </si>
  <si>
    <t>宮井</t>
  </si>
  <si>
    <t>桧牧</t>
  </si>
  <si>
    <t>大野寺・機構</t>
  </si>
  <si>
    <t>鹿高（機構）</t>
  </si>
  <si>
    <t>伊賀見</t>
  </si>
  <si>
    <t>上名張・機構</t>
  </si>
  <si>
    <t>山添</t>
  </si>
  <si>
    <t>五月橋</t>
  </si>
  <si>
    <t>有市（機構）</t>
  </si>
  <si>
    <t>榛原</t>
  </si>
  <si>
    <t>荻</t>
  </si>
  <si>
    <t>峰寺</t>
  </si>
  <si>
    <t>興ヶ原・機構</t>
  </si>
  <si>
    <t>神矢</t>
  </si>
  <si>
    <t>太郎生</t>
  </si>
  <si>
    <t>槇尾山</t>
  </si>
  <si>
    <t>保津</t>
  </si>
  <si>
    <t>井戸（機構）</t>
  </si>
  <si>
    <t>宇津</t>
  </si>
  <si>
    <t>新町下</t>
  </si>
  <si>
    <t>殿田口</t>
  </si>
  <si>
    <t>夏見（機構）</t>
  </si>
  <si>
    <t>大鳥居</t>
  </si>
  <si>
    <t>飯岡</t>
  </si>
  <si>
    <t>亀岡</t>
  </si>
  <si>
    <t>保津峡</t>
  </si>
  <si>
    <t>天竜寺</t>
  </si>
  <si>
    <t>桂</t>
  </si>
  <si>
    <t>納所</t>
  </si>
  <si>
    <t>深草</t>
  </si>
  <si>
    <t>高浜</t>
  </si>
  <si>
    <t>枚方</t>
  </si>
  <si>
    <t>本川毛馬</t>
  </si>
  <si>
    <t>向島</t>
  </si>
  <si>
    <t>淀</t>
  </si>
  <si>
    <t>宇治川三川</t>
  </si>
  <si>
    <t>芥川</t>
  </si>
  <si>
    <t>宇治</t>
  </si>
  <si>
    <t>祝園</t>
  </si>
  <si>
    <t>羽束師</t>
  </si>
  <si>
    <t>番条</t>
  </si>
  <si>
    <t>板東</t>
  </si>
  <si>
    <t>保田</t>
  </si>
  <si>
    <t>河合</t>
  </si>
  <si>
    <t>王寺</t>
  </si>
  <si>
    <t>藤井</t>
  </si>
  <si>
    <t>道明寺</t>
  </si>
  <si>
    <t>柏原</t>
  </si>
  <si>
    <t>堺</t>
  </si>
  <si>
    <t>国豊橋</t>
  </si>
  <si>
    <t>遠里小野</t>
  </si>
  <si>
    <t>南田原</t>
  </si>
  <si>
    <t>国崎（機構）</t>
  </si>
  <si>
    <t>千軒（機構）</t>
  </si>
  <si>
    <t>畦野（機構）</t>
  </si>
  <si>
    <t>虫生</t>
  </si>
  <si>
    <t>銀橋</t>
  </si>
  <si>
    <t>吉田橋上流</t>
  </si>
  <si>
    <t>小戸</t>
  </si>
  <si>
    <t>軍行橋</t>
  </si>
  <si>
    <t>上食満</t>
  </si>
  <si>
    <t>猪名川橋</t>
  </si>
  <si>
    <t>戸ノ内</t>
  </si>
  <si>
    <t>利倉</t>
  </si>
  <si>
    <t>中奥</t>
  </si>
  <si>
    <t>妹背</t>
  </si>
  <si>
    <t>衣引</t>
  </si>
  <si>
    <t>辻堂</t>
  </si>
  <si>
    <t>キリキ谷</t>
  </si>
  <si>
    <t>高見</t>
  </si>
  <si>
    <t>隅田</t>
  </si>
  <si>
    <t>三谷</t>
  </si>
  <si>
    <t>竹房</t>
  </si>
  <si>
    <t>野上</t>
  </si>
  <si>
    <t>貴志</t>
  </si>
  <si>
    <t>湊</t>
  </si>
  <si>
    <t>船戸</t>
  </si>
  <si>
    <t>五條</t>
  </si>
  <si>
    <t>麻生津</t>
  </si>
  <si>
    <t>橋本</t>
  </si>
  <si>
    <t>布施屋</t>
  </si>
  <si>
    <t>高島</t>
  </si>
  <si>
    <t>相賀</t>
  </si>
  <si>
    <t>成川</t>
  </si>
  <si>
    <t>あけぼの(外)</t>
  </si>
  <si>
    <t>九重（電発）</t>
  </si>
  <si>
    <t>中角</t>
  </si>
  <si>
    <t>深谷</t>
  </si>
  <si>
    <t>五松橋</t>
  </si>
  <si>
    <t>布施田</t>
  </si>
  <si>
    <t>三尾野</t>
  </si>
  <si>
    <t>三国</t>
  </si>
  <si>
    <t>久喜津</t>
  </si>
  <si>
    <t>飯島</t>
  </si>
  <si>
    <t>高塚</t>
  </si>
  <si>
    <t>新道</t>
  </si>
  <si>
    <t>天徳寺</t>
  </si>
  <si>
    <t>西津</t>
  </si>
  <si>
    <t>箱ヶ瀬</t>
  </si>
  <si>
    <t>朝日</t>
  </si>
  <si>
    <t>山原</t>
  </si>
  <si>
    <t>石徹白</t>
  </si>
  <si>
    <t>五条方下流</t>
  </si>
  <si>
    <t>麻生島</t>
  </si>
  <si>
    <t>上若生子</t>
  </si>
  <si>
    <t>依那古</t>
  </si>
  <si>
    <t>荒木</t>
  </si>
  <si>
    <t>佐那具</t>
  </si>
  <si>
    <t>岩倉</t>
  </si>
  <si>
    <t>島ヶ原</t>
  </si>
  <si>
    <t>比奈知・機構</t>
  </si>
  <si>
    <t>安部田・機構</t>
  </si>
  <si>
    <t>名張</t>
  </si>
  <si>
    <t>家野（機構）</t>
  </si>
  <si>
    <t>日野川河川</t>
  </si>
  <si>
    <t>鳥取河川国道</t>
  </si>
  <si>
    <t>倉吉河川国道</t>
  </si>
  <si>
    <t>出雲河川</t>
  </si>
  <si>
    <t>浜田河川国道</t>
  </si>
  <si>
    <t>岡山河川</t>
  </si>
  <si>
    <t>福山河川国道</t>
  </si>
  <si>
    <t>三次河川国道</t>
  </si>
  <si>
    <t>太田川河川</t>
  </si>
  <si>
    <t>山口河川国道</t>
  </si>
  <si>
    <t>大宮</t>
  </si>
  <si>
    <t>溝口</t>
  </si>
  <si>
    <t>車尾</t>
  </si>
  <si>
    <t>福長</t>
  </si>
  <si>
    <t>大殿</t>
  </si>
  <si>
    <t>皆生</t>
  </si>
  <si>
    <t>福市</t>
  </si>
  <si>
    <t>法勝寺</t>
  </si>
  <si>
    <t>湯所下流</t>
  </si>
  <si>
    <t>湯所内水位</t>
  </si>
  <si>
    <t>江津外水位</t>
  </si>
  <si>
    <t>江津内水位</t>
  </si>
  <si>
    <t>行徳</t>
  </si>
  <si>
    <t>用瀬</t>
  </si>
  <si>
    <t>袋河原</t>
  </si>
  <si>
    <t>賀露</t>
  </si>
  <si>
    <t>宮ノ下</t>
  </si>
  <si>
    <t>若桜</t>
  </si>
  <si>
    <t>殿</t>
  </si>
  <si>
    <t>谷</t>
  </si>
  <si>
    <t>高城</t>
  </si>
  <si>
    <t>福光</t>
  </si>
  <si>
    <t>三朝</t>
  </si>
  <si>
    <t>若土</t>
  </si>
  <si>
    <t>河原町</t>
  </si>
  <si>
    <t>小田</t>
  </si>
  <si>
    <t>穴鴨</t>
  </si>
  <si>
    <t>竹田橋</t>
  </si>
  <si>
    <t>長瀬</t>
  </si>
  <si>
    <t>新三刀屋</t>
  </si>
  <si>
    <t>来待</t>
  </si>
  <si>
    <t>東</t>
  </si>
  <si>
    <t>宍道湖湖心</t>
  </si>
  <si>
    <t>松江</t>
  </si>
  <si>
    <t>馬木</t>
  </si>
  <si>
    <t>町上</t>
  </si>
  <si>
    <t>江島</t>
  </si>
  <si>
    <t>中海湖心</t>
  </si>
  <si>
    <t>米子湾</t>
  </si>
  <si>
    <t>美保関</t>
  </si>
  <si>
    <t>木次</t>
  </si>
  <si>
    <t>大津</t>
  </si>
  <si>
    <t>灘分</t>
  </si>
  <si>
    <t>上島</t>
  </si>
  <si>
    <t>新伊萱</t>
  </si>
  <si>
    <t>日登</t>
  </si>
  <si>
    <t>古志橋</t>
  </si>
  <si>
    <t>妙見橋</t>
  </si>
  <si>
    <t>松江流量</t>
  </si>
  <si>
    <t>大津(右岸)</t>
  </si>
  <si>
    <t>上橋波</t>
  </si>
  <si>
    <t>新宮川</t>
  </si>
  <si>
    <t>新宮川1号樋</t>
  </si>
  <si>
    <t>八口橋</t>
  </si>
  <si>
    <t>斐伊川１４</t>
  </si>
  <si>
    <t>菅沢橋</t>
  </si>
  <si>
    <t>大井谷橋</t>
  </si>
  <si>
    <t>川本</t>
  </si>
  <si>
    <t>谷住郷</t>
  </si>
  <si>
    <t>川平</t>
  </si>
  <si>
    <t>浜原</t>
  </si>
  <si>
    <t>江津</t>
  </si>
  <si>
    <t>都賀</t>
  </si>
  <si>
    <t>日原</t>
  </si>
  <si>
    <t>神田</t>
  </si>
  <si>
    <t>高角</t>
  </si>
  <si>
    <t>内田</t>
  </si>
  <si>
    <t>隅村</t>
  </si>
  <si>
    <t>横田</t>
  </si>
  <si>
    <t>高角（派川）</t>
  </si>
  <si>
    <t>津瀬</t>
  </si>
  <si>
    <t>河田原</t>
  </si>
  <si>
    <t>御休</t>
  </si>
  <si>
    <t>津山</t>
  </si>
  <si>
    <t>周匝</t>
  </si>
  <si>
    <t>湯郷</t>
  </si>
  <si>
    <t>尺所</t>
  </si>
  <si>
    <t>九蟠</t>
  </si>
  <si>
    <t>羽出西谷</t>
  </si>
  <si>
    <t>杉</t>
  </si>
  <si>
    <t>牧山</t>
  </si>
  <si>
    <t>下牧</t>
  </si>
  <si>
    <t>三野</t>
  </si>
  <si>
    <t>中原</t>
  </si>
  <si>
    <t>金川</t>
  </si>
  <si>
    <t>沖田</t>
  </si>
  <si>
    <t>沖元</t>
  </si>
  <si>
    <t>相生橋</t>
  </si>
  <si>
    <t>原尾島橋</t>
  </si>
  <si>
    <t>三蟠</t>
  </si>
  <si>
    <t>日羽</t>
  </si>
  <si>
    <t>高梁</t>
  </si>
  <si>
    <t>酒津</t>
  </si>
  <si>
    <t>井原</t>
  </si>
  <si>
    <t>矢掛</t>
  </si>
  <si>
    <t>東三成</t>
  </si>
  <si>
    <t>船穂</t>
  </si>
  <si>
    <t>乙島</t>
  </si>
  <si>
    <t>山手</t>
  </si>
  <si>
    <t>府中</t>
  </si>
  <si>
    <t>郷分</t>
  </si>
  <si>
    <t>伊尾</t>
  </si>
  <si>
    <t>上戸手</t>
  </si>
  <si>
    <t>矢野原</t>
  </si>
  <si>
    <t>永野山</t>
  </si>
  <si>
    <t>山守橋</t>
  </si>
  <si>
    <t>山手(合計)</t>
  </si>
  <si>
    <t>掛ノ橋</t>
  </si>
  <si>
    <t>宇津戸川</t>
  </si>
  <si>
    <t>御幸</t>
  </si>
  <si>
    <t>神辺</t>
  </si>
  <si>
    <t>西神島</t>
  </si>
  <si>
    <t>矢多田川</t>
  </si>
  <si>
    <t>新市</t>
  </si>
  <si>
    <t>山手左岸</t>
  </si>
  <si>
    <t>御幸(合計)</t>
  </si>
  <si>
    <t>御幸（導水）</t>
  </si>
  <si>
    <t>粟屋</t>
  </si>
  <si>
    <t>尾関山</t>
  </si>
  <si>
    <t>計納</t>
  </si>
  <si>
    <t>南畑敷</t>
  </si>
  <si>
    <t>神野瀬川</t>
  </si>
  <si>
    <t>三次</t>
  </si>
  <si>
    <t>庄原</t>
  </si>
  <si>
    <t>吉田</t>
  </si>
  <si>
    <t>下土師</t>
  </si>
  <si>
    <t>竹の花</t>
  </si>
  <si>
    <t>上安田</t>
  </si>
  <si>
    <t>市場</t>
  </si>
  <si>
    <t>上川立</t>
  </si>
  <si>
    <t>三篠橋</t>
  </si>
  <si>
    <t>江波：旧</t>
  </si>
  <si>
    <t>古川</t>
  </si>
  <si>
    <t>上原橋</t>
  </si>
  <si>
    <t>新川橋</t>
  </si>
  <si>
    <t>白木</t>
  </si>
  <si>
    <t>中深川</t>
  </si>
  <si>
    <t>上庄</t>
  </si>
  <si>
    <t>湯来</t>
  </si>
  <si>
    <t>土居</t>
  </si>
  <si>
    <t>加計</t>
  </si>
  <si>
    <t>飯室</t>
  </si>
  <si>
    <t>中野</t>
  </si>
  <si>
    <t>玖村</t>
  </si>
  <si>
    <t>矢口第二</t>
  </si>
  <si>
    <t>矢口第一</t>
  </si>
  <si>
    <t>長和久</t>
  </si>
  <si>
    <t>祇園大橋</t>
  </si>
  <si>
    <t>草津</t>
  </si>
  <si>
    <t>黒滝</t>
  </si>
  <si>
    <t>滝山</t>
  </si>
  <si>
    <t>後平</t>
  </si>
  <si>
    <t>江波：元安川</t>
  </si>
  <si>
    <t>江波：天満川</t>
  </si>
  <si>
    <t>小川津</t>
  </si>
  <si>
    <t>両国橋</t>
  </si>
  <si>
    <t>和木</t>
  </si>
  <si>
    <t>下ヶ原</t>
  </si>
  <si>
    <t>日宛</t>
  </si>
  <si>
    <t>防鹿</t>
  </si>
  <si>
    <t>新橋</t>
  </si>
  <si>
    <t>堀</t>
  </si>
  <si>
    <t>真尾</t>
  </si>
  <si>
    <t>西之浦</t>
  </si>
  <si>
    <t>漆尾</t>
  </si>
  <si>
    <t>和田</t>
  </si>
  <si>
    <t>仁保津</t>
  </si>
  <si>
    <t>島地</t>
  </si>
  <si>
    <t>八坂</t>
  </si>
  <si>
    <t>香川河川国道</t>
  </si>
  <si>
    <t>徳島河川国道</t>
  </si>
  <si>
    <t>那賀川河川</t>
  </si>
  <si>
    <t>吉野ダム統管</t>
  </si>
  <si>
    <t>高知河川国道</t>
  </si>
  <si>
    <t>中村河川国道</t>
  </si>
  <si>
    <t>松山河川国道</t>
  </si>
  <si>
    <t>大洲河川国道</t>
  </si>
  <si>
    <t>遠賀川河川</t>
  </si>
  <si>
    <t>筑後ダム統管</t>
  </si>
  <si>
    <t>筑後川河川</t>
  </si>
  <si>
    <t>熊本河川国道</t>
  </si>
  <si>
    <t>菊池川河川</t>
  </si>
  <si>
    <t>八代河川国道</t>
  </si>
  <si>
    <t>大分河川国道</t>
  </si>
  <si>
    <t>山国川河川</t>
  </si>
  <si>
    <t>佐伯河川国道</t>
  </si>
  <si>
    <t>宮崎河川国道</t>
  </si>
  <si>
    <t>延岡河川国道</t>
  </si>
  <si>
    <t>川内川河川</t>
  </si>
  <si>
    <t>大隅河川国道</t>
  </si>
  <si>
    <t>武雄河川</t>
  </si>
  <si>
    <t>長崎河川国道</t>
  </si>
  <si>
    <t>川島</t>
  </si>
  <si>
    <t>勘六橋</t>
  </si>
  <si>
    <t>唐熊</t>
  </si>
  <si>
    <t>中間</t>
  </si>
  <si>
    <t>秋松橋</t>
  </si>
  <si>
    <t>伊田</t>
  </si>
  <si>
    <t>赤池</t>
  </si>
  <si>
    <t>春日橋</t>
  </si>
  <si>
    <t>宮田橋</t>
  </si>
  <si>
    <t>木月</t>
  </si>
  <si>
    <t>添田</t>
  </si>
  <si>
    <t>夏吉</t>
  </si>
  <si>
    <t>生見</t>
  </si>
  <si>
    <t>野面</t>
  </si>
  <si>
    <t>石園</t>
  </si>
  <si>
    <t>祇園橋</t>
  </si>
  <si>
    <t>杖立</t>
  </si>
  <si>
    <t>栃野</t>
  </si>
  <si>
    <t>千丈</t>
  </si>
  <si>
    <t>西原</t>
  </si>
  <si>
    <t>寺内橋</t>
  </si>
  <si>
    <t>小五馬</t>
  </si>
  <si>
    <t>上野田</t>
  </si>
  <si>
    <t>川原</t>
  </si>
  <si>
    <t>六五郎橋</t>
  </si>
  <si>
    <t>船小屋</t>
  </si>
  <si>
    <t>浦島橋</t>
  </si>
  <si>
    <t>安手橋</t>
  </si>
  <si>
    <t>幸作橋</t>
  </si>
  <si>
    <t>花宗堰</t>
  </si>
  <si>
    <t>小平</t>
  </si>
  <si>
    <t>小渕</t>
  </si>
  <si>
    <t>隈</t>
  </si>
  <si>
    <t>荒瀬</t>
  </si>
  <si>
    <t>恵蘇ノ宿</t>
  </si>
  <si>
    <t>片ノ瀬</t>
  </si>
  <si>
    <t>瀬ノ下</t>
  </si>
  <si>
    <t>若津</t>
  </si>
  <si>
    <t>小ヶ瀬</t>
  </si>
  <si>
    <t>花月</t>
  </si>
  <si>
    <t>金丸橋</t>
  </si>
  <si>
    <t>栄田橋</t>
  </si>
  <si>
    <t>中央橋</t>
  </si>
  <si>
    <t>端間</t>
  </si>
  <si>
    <t>西隈ノ上</t>
  </si>
  <si>
    <t>田手橋</t>
  </si>
  <si>
    <t>日出来橋</t>
  </si>
  <si>
    <t>竹中</t>
  </si>
  <si>
    <t>江上</t>
  </si>
  <si>
    <t>早津江</t>
  </si>
  <si>
    <t>蒲田津（内）</t>
  </si>
  <si>
    <t>蒲田津（外）</t>
  </si>
  <si>
    <t>高良川橋</t>
  </si>
  <si>
    <t>仁比山</t>
  </si>
  <si>
    <t>柴尾橋</t>
  </si>
  <si>
    <t>東渕</t>
  </si>
  <si>
    <t>東名</t>
  </si>
  <si>
    <t>廿橋</t>
  </si>
  <si>
    <t>植木</t>
  </si>
  <si>
    <t>宮ノ渕</t>
  </si>
  <si>
    <t>川上</t>
  </si>
  <si>
    <t>池森</t>
  </si>
  <si>
    <t>徳万</t>
  </si>
  <si>
    <t>祇園</t>
  </si>
  <si>
    <t>久保田</t>
  </si>
  <si>
    <t>津留</t>
  </si>
  <si>
    <t>中甲橋</t>
  </si>
  <si>
    <t>網津</t>
  </si>
  <si>
    <t>御船</t>
  </si>
  <si>
    <t>大六橋</t>
  </si>
  <si>
    <t>上揚</t>
  </si>
  <si>
    <t>陣内</t>
  </si>
  <si>
    <t>代継橋</t>
  </si>
  <si>
    <t>子飼橋</t>
  </si>
  <si>
    <t>小島</t>
  </si>
  <si>
    <t>白川河口</t>
  </si>
  <si>
    <t>分田</t>
  </si>
  <si>
    <t>山鹿</t>
  </si>
  <si>
    <t>玉名</t>
  </si>
  <si>
    <t>佐野</t>
  </si>
  <si>
    <t>城</t>
  </si>
  <si>
    <t>袋田</t>
  </si>
  <si>
    <t>菰田</t>
  </si>
  <si>
    <t>滑石</t>
  </si>
  <si>
    <t>穴川</t>
  </si>
  <si>
    <t>鳳来</t>
  </si>
  <si>
    <t>山鹿下流</t>
  </si>
  <si>
    <t>岩崎</t>
  </si>
  <si>
    <t>隈府</t>
  </si>
  <si>
    <t>多良木</t>
  </si>
  <si>
    <t>一武</t>
  </si>
  <si>
    <t>人吉</t>
  </si>
  <si>
    <t>渡</t>
  </si>
  <si>
    <t>大野</t>
  </si>
  <si>
    <t>横石</t>
  </si>
  <si>
    <t>萩原</t>
  </si>
  <si>
    <t>金剛</t>
  </si>
  <si>
    <t>四浦</t>
  </si>
  <si>
    <t>柳瀬</t>
  </si>
  <si>
    <t>元井谷</t>
  </si>
  <si>
    <t>五木宮園</t>
  </si>
  <si>
    <t>同尻</t>
  </si>
  <si>
    <t>明磧橋</t>
  </si>
  <si>
    <t>宮苑</t>
  </si>
  <si>
    <t>胡麻鶴</t>
  </si>
  <si>
    <t>府内大橋</t>
  </si>
  <si>
    <t>原村</t>
  </si>
  <si>
    <t>弁天島</t>
  </si>
  <si>
    <t>昆布刈橋</t>
  </si>
  <si>
    <t>犬飼</t>
  </si>
  <si>
    <t>白滝橋</t>
  </si>
  <si>
    <t>鶴崎橋</t>
  </si>
  <si>
    <t>大津留</t>
  </si>
  <si>
    <t>家島</t>
  </si>
  <si>
    <t>新原井</t>
  </si>
  <si>
    <t>下唐原</t>
  </si>
  <si>
    <t>金谷</t>
  </si>
  <si>
    <t>下郷</t>
  </si>
  <si>
    <t>馬場</t>
  </si>
  <si>
    <t>小祝</t>
  </si>
  <si>
    <t>柿坂</t>
  </si>
  <si>
    <t>上曽木</t>
  </si>
  <si>
    <t>北門橋</t>
  </si>
  <si>
    <t>小川橋</t>
  </si>
  <si>
    <t>番匠橋</t>
  </si>
  <si>
    <t>灘</t>
  </si>
  <si>
    <t>間庭橋</t>
  </si>
  <si>
    <t>蕨野橋</t>
  </si>
  <si>
    <t>堅田橋</t>
  </si>
  <si>
    <t>長瀬橋</t>
  </si>
  <si>
    <t>小丸大橋</t>
  </si>
  <si>
    <t>御屋敷</t>
  </si>
  <si>
    <t>岳下</t>
  </si>
  <si>
    <t>乙房</t>
  </si>
  <si>
    <t>樋渡</t>
  </si>
  <si>
    <t>柏田</t>
  </si>
  <si>
    <t>宮崎</t>
  </si>
  <si>
    <t>嵐田</t>
  </si>
  <si>
    <t>綾南橋</t>
  </si>
  <si>
    <t>入野橋</t>
  </si>
  <si>
    <t>太田原</t>
  </si>
  <si>
    <t>姥ヶ島</t>
  </si>
  <si>
    <t>巳</t>
  </si>
  <si>
    <t>三輪</t>
  </si>
  <si>
    <t>松山</t>
  </si>
  <si>
    <t>三ツ瀬</t>
  </si>
  <si>
    <t>祝子</t>
  </si>
  <si>
    <t>長井</t>
  </si>
  <si>
    <t>鷺島</t>
  </si>
  <si>
    <t>上真幸</t>
  </si>
  <si>
    <t>真幸</t>
  </si>
  <si>
    <t>吉松</t>
  </si>
  <si>
    <t>栗野橋</t>
  </si>
  <si>
    <t>湯之尾</t>
  </si>
  <si>
    <t>荒田</t>
  </si>
  <si>
    <t>鈴之瀬</t>
  </si>
  <si>
    <t>宮之城</t>
  </si>
  <si>
    <t>倉野橋</t>
  </si>
  <si>
    <t>斧渕</t>
  </si>
  <si>
    <t>露の谷（簡）</t>
  </si>
  <si>
    <t>芝生中鳥（簡</t>
  </si>
  <si>
    <t>孫十郎谷（簡</t>
  </si>
  <si>
    <t>三三大橋（簡</t>
  </si>
  <si>
    <t>十八女(簡)</t>
  </si>
  <si>
    <t>富士見(簡)</t>
  </si>
  <si>
    <t>大川(簡)</t>
  </si>
  <si>
    <t>市坪霞（簡）</t>
  </si>
  <si>
    <t>中野霞（簡）</t>
  </si>
  <si>
    <t>新谷（簡）</t>
  </si>
  <si>
    <t>多田（簡）</t>
  </si>
  <si>
    <t>如法寺（簡）</t>
  </si>
  <si>
    <t>小田島（簡）</t>
  </si>
  <si>
    <t>下田（簡）</t>
  </si>
  <si>
    <t>初崎（簡）</t>
  </si>
  <si>
    <t>実崎（簡）</t>
  </si>
  <si>
    <t>山路（簡）</t>
  </si>
  <si>
    <t>百笑（簡）</t>
  </si>
  <si>
    <t>佐田（簡）</t>
  </si>
  <si>
    <t>常包橋</t>
  </si>
  <si>
    <t>祓川橋</t>
  </si>
  <si>
    <t>祓川橋　丸亀</t>
  </si>
  <si>
    <t>祓川橋　満濃</t>
  </si>
  <si>
    <t>中藪</t>
  </si>
  <si>
    <t>岩津（無堤）</t>
  </si>
  <si>
    <t>池田（無堤）</t>
  </si>
  <si>
    <t>旧吉野川</t>
  </si>
  <si>
    <t>大寺橋</t>
  </si>
  <si>
    <t>第十</t>
  </si>
  <si>
    <t>西条大橋</t>
  </si>
  <si>
    <t>池田（有堤）</t>
  </si>
  <si>
    <t>岩津（有堤）</t>
  </si>
  <si>
    <t>瀬詰</t>
  </si>
  <si>
    <t>牛屋島大橋</t>
  </si>
  <si>
    <t>北島応神橋</t>
  </si>
  <si>
    <t>矢武大橋</t>
  </si>
  <si>
    <t>鍋川</t>
  </si>
  <si>
    <t>今切河口堰</t>
  </si>
  <si>
    <t>旧吉河口堰</t>
  </si>
  <si>
    <t>和食</t>
  </si>
  <si>
    <t>古庄</t>
  </si>
  <si>
    <t>大原</t>
  </si>
  <si>
    <t>明谷</t>
  </si>
  <si>
    <t>豊益</t>
  </si>
  <si>
    <t>古庄（上流）</t>
  </si>
  <si>
    <t>古庄（下流）</t>
  </si>
  <si>
    <t>名古ノ瀬</t>
  </si>
  <si>
    <t>和食下流</t>
  </si>
  <si>
    <t>加茂谷</t>
  </si>
  <si>
    <t>高藪</t>
  </si>
  <si>
    <t>本山橋</t>
  </si>
  <si>
    <t>豊永</t>
  </si>
  <si>
    <t>下名</t>
  </si>
  <si>
    <t>祖谷口</t>
  </si>
  <si>
    <t>豊坂</t>
  </si>
  <si>
    <t>甲斐野</t>
  </si>
  <si>
    <t>吉ノ瀬</t>
  </si>
  <si>
    <t>三縄</t>
  </si>
  <si>
    <t>穴内川</t>
  </si>
  <si>
    <t>立川川</t>
  </si>
  <si>
    <t>南小川</t>
  </si>
  <si>
    <t>成</t>
  </si>
  <si>
    <t>藤原</t>
  </si>
  <si>
    <t>田井橋</t>
  </si>
  <si>
    <t>江口</t>
  </si>
  <si>
    <t>深渕</t>
  </si>
  <si>
    <t>戸板島</t>
  </si>
  <si>
    <t>森</t>
  </si>
  <si>
    <t>川口</t>
  </si>
  <si>
    <t>越知</t>
  </si>
  <si>
    <t>不動</t>
  </si>
  <si>
    <t>加田</t>
  </si>
  <si>
    <t>伊野</t>
  </si>
  <si>
    <t>仁西</t>
  </si>
  <si>
    <t>仕出</t>
  </si>
  <si>
    <t>一ツ木橋</t>
  </si>
  <si>
    <t>大正</t>
  </si>
  <si>
    <t>津野川</t>
  </si>
  <si>
    <t>具同（無堤）</t>
  </si>
  <si>
    <t>秋田</t>
  </si>
  <si>
    <t>磯ノ川</t>
  </si>
  <si>
    <t>実崎</t>
  </si>
  <si>
    <t>清水川橋</t>
  </si>
  <si>
    <t>久礼広橋</t>
  </si>
  <si>
    <t>黒川</t>
  </si>
  <si>
    <t>具同第二</t>
  </si>
  <si>
    <t>具同（有堤）</t>
  </si>
  <si>
    <t>山之内</t>
  </si>
  <si>
    <t>表川</t>
  </si>
  <si>
    <t>食場</t>
  </si>
  <si>
    <t>湯渡</t>
  </si>
  <si>
    <t>出合</t>
  </si>
  <si>
    <t>砥部川</t>
  </si>
  <si>
    <t>玉谷橋</t>
  </si>
  <si>
    <t>五明川</t>
  </si>
  <si>
    <t>上重信橋</t>
  </si>
  <si>
    <t>大洲</t>
  </si>
  <si>
    <t>畑ヶ谷</t>
  </si>
  <si>
    <t>辰ノ口</t>
  </si>
  <si>
    <t>坊屋敷</t>
  </si>
  <si>
    <t>大川</t>
  </si>
  <si>
    <t>大洲第二</t>
  </si>
  <si>
    <t>新谷</t>
  </si>
  <si>
    <t>五郎</t>
  </si>
  <si>
    <t>徳森１</t>
  </si>
  <si>
    <t>徳森２</t>
  </si>
  <si>
    <t>内子</t>
  </si>
  <si>
    <t>長浜</t>
  </si>
  <si>
    <t>明間</t>
  </si>
  <si>
    <t>四郎谷</t>
  </si>
  <si>
    <t>舟戸川</t>
  </si>
  <si>
    <t>仁久（内水）</t>
  </si>
  <si>
    <t>白滝（内水）</t>
  </si>
  <si>
    <t>豊中（内水）</t>
  </si>
  <si>
    <t>八多喜（内水</t>
  </si>
  <si>
    <t>伊州子（内水</t>
  </si>
  <si>
    <t>春賀（内水）</t>
  </si>
  <si>
    <t>大久保川（内</t>
  </si>
  <si>
    <t>野田川（内水</t>
  </si>
  <si>
    <t>都谷川（内水</t>
  </si>
  <si>
    <t>阿蔵（内水）</t>
  </si>
  <si>
    <t>清水川（内水</t>
  </si>
  <si>
    <t>東大洲二線堤</t>
  </si>
  <si>
    <t>東大洲国道（</t>
  </si>
  <si>
    <t>都谷川上流（</t>
  </si>
  <si>
    <t>阿蔵（越流堤</t>
  </si>
  <si>
    <t>東大洲（越流</t>
  </si>
  <si>
    <t>川田</t>
  </si>
  <si>
    <t>高江橋</t>
  </si>
  <si>
    <t>上安波</t>
  </si>
  <si>
    <t>下普久川</t>
  </si>
  <si>
    <t>下辺野喜</t>
  </si>
  <si>
    <t>漢那橋</t>
  </si>
  <si>
    <t>稲搗橋</t>
  </si>
  <si>
    <t>大工又橋</t>
  </si>
  <si>
    <t>大保大橋</t>
  </si>
  <si>
    <t>福花橋</t>
  </si>
  <si>
    <t>摺上川ダム</t>
    <phoneticPr fontId="2"/>
  </si>
  <si>
    <t>関</t>
    <phoneticPr fontId="2"/>
  </si>
  <si>
    <t>萩崎</t>
    <phoneticPr fontId="2"/>
  </si>
  <si>
    <t>七ヶ宿ダム</t>
    <phoneticPr fontId="2"/>
  </si>
  <si>
    <t>白石</t>
    <phoneticPr fontId="2"/>
  </si>
  <si>
    <t>北白川</t>
    <phoneticPr fontId="2"/>
  </si>
  <si>
    <t>小日向</t>
    <phoneticPr fontId="2"/>
  </si>
  <si>
    <t>阿賀川河川</t>
    <phoneticPr fontId="2"/>
  </si>
  <si>
    <t>羽越河川国道</t>
    <phoneticPr fontId="2"/>
  </si>
  <si>
    <t>横川ダム</t>
    <phoneticPr fontId="2"/>
  </si>
  <si>
    <t>阿賀野川河川</t>
    <phoneticPr fontId="2"/>
  </si>
  <si>
    <t>信濃川下流</t>
    <phoneticPr fontId="2"/>
  </si>
  <si>
    <t>信濃川河川</t>
    <phoneticPr fontId="2"/>
  </si>
  <si>
    <t>湯沢砂防</t>
    <phoneticPr fontId="2"/>
  </si>
  <si>
    <t>三国川ダム</t>
    <phoneticPr fontId="2"/>
  </si>
  <si>
    <t>高田河川国道</t>
    <phoneticPr fontId="2"/>
  </si>
  <si>
    <t>千曲川河川</t>
    <phoneticPr fontId="2"/>
  </si>
  <si>
    <t>松本砂防</t>
    <phoneticPr fontId="2"/>
  </si>
  <si>
    <t>富山河川国道</t>
    <phoneticPr fontId="2"/>
  </si>
  <si>
    <t>黒部河川</t>
    <phoneticPr fontId="2"/>
  </si>
  <si>
    <t>立山砂防</t>
    <phoneticPr fontId="2"/>
  </si>
  <si>
    <t>神通川砂防</t>
    <phoneticPr fontId="2"/>
  </si>
  <si>
    <t>金沢河川国道</t>
    <phoneticPr fontId="2"/>
  </si>
  <si>
    <t>豊橋河川</t>
    <phoneticPr fontId="2"/>
  </si>
  <si>
    <t>庄内川河川</t>
    <phoneticPr fontId="2"/>
  </si>
  <si>
    <t>矢作ダム</t>
    <phoneticPr fontId="2"/>
  </si>
  <si>
    <t>三重河川国道</t>
    <phoneticPr fontId="2"/>
  </si>
  <si>
    <t>木曽川上流</t>
    <phoneticPr fontId="2"/>
  </si>
  <si>
    <t>木曽川下流</t>
    <phoneticPr fontId="2"/>
  </si>
  <si>
    <t>浜松河川国道</t>
    <phoneticPr fontId="2"/>
  </si>
  <si>
    <t>沼津河川国道</t>
    <phoneticPr fontId="2"/>
  </si>
  <si>
    <t>牛妻</t>
    <phoneticPr fontId="2"/>
  </si>
  <si>
    <t>静岡河川</t>
    <phoneticPr fontId="2"/>
  </si>
  <si>
    <t>天竜川上流</t>
    <phoneticPr fontId="2"/>
  </si>
  <si>
    <t>琵琶湖河川</t>
    <phoneticPr fontId="2"/>
  </si>
  <si>
    <t>福知山河川国道</t>
    <rPh sb="6" eb="7">
      <t>ミチ</t>
    </rPh>
    <phoneticPr fontId="2"/>
  </si>
  <si>
    <t>姫路河川国道</t>
    <phoneticPr fontId="2"/>
  </si>
  <si>
    <t>豊岡河川国道</t>
    <phoneticPr fontId="2"/>
  </si>
  <si>
    <t>淀川ダム統管</t>
    <phoneticPr fontId="2"/>
  </si>
  <si>
    <t>淀川河川</t>
    <phoneticPr fontId="2"/>
  </si>
  <si>
    <t>大和川河川</t>
    <phoneticPr fontId="2"/>
  </si>
  <si>
    <t>猪名川河川</t>
    <phoneticPr fontId="2"/>
  </si>
  <si>
    <t>紀の川統管</t>
    <phoneticPr fontId="2"/>
  </si>
  <si>
    <t>和歌山河川国</t>
    <phoneticPr fontId="2"/>
  </si>
  <si>
    <t>紀南河川国道</t>
    <phoneticPr fontId="2"/>
  </si>
  <si>
    <t>福井河川国道</t>
    <phoneticPr fontId="2"/>
  </si>
  <si>
    <t>九頭竜統管</t>
    <phoneticPr fontId="2"/>
  </si>
  <si>
    <t>木津川上流</t>
    <phoneticPr fontId="2"/>
  </si>
  <si>
    <t>日野川河川</t>
    <phoneticPr fontId="2"/>
  </si>
  <si>
    <t>鳥取河川国道</t>
    <phoneticPr fontId="2"/>
  </si>
  <si>
    <t>倉吉河川国道</t>
    <phoneticPr fontId="2"/>
  </si>
  <si>
    <t>出雲河川</t>
    <phoneticPr fontId="2"/>
  </si>
  <si>
    <t>浜田河川国道</t>
    <phoneticPr fontId="2"/>
  </si>
  <si>
    <t>岡山河川</t>
    <phoneticPr fontId="2"/>
  </si>
  <si>
    <t>福山河川国道</t>
    <phoneticPr fontId="2"/>
  </si>
  <si>
    <t>三次河川国道</t>
    <phoneticPr fontId="2"/>
  </si>
  <si>
    <t>太田川河川</t>
    <phoneticPr fontId="2"/>
  </si>
  <si>
    <t>山口河川国道</t>
    <phoneticPr fontId="2"/>
  </si>
  <si>
    <t>四国地整本局</t>
    <phoneticPr fontId="2"/>
  </si>
  <si>
    <t>香川河川国道</t>
    <phoneticPr fontId="2"/>
  </si>
  <si>
    <t>徳島河川国道</t>
    <phoneticPr fontId="2"/>
  </si>
  <si>
    <t>那賀川河川</t>
    <phoneticPr fontId="2"/>
  </si>
  <si>
    <t>吉野ダム統管</t>
    <phoneticPr fontId="2"/>
  </si>
  <si>
    <t>高知河川国道</t>
    <phoneticPr fontId="2"/>
  </si>
  <si>
    <t>中村河川国道</t>
    <phoneticPr fontId="2"/>
  </si>
  <si>
    <t>松山河川国道</t>
    <phoneticPr fontId="2"/>
  </si>
  <si>
    <t>大洲河川国道</t>
    <phoneticPr fontId="2"/>
  </si>
  <si>
    <t>遠賀川河川</t>
    <phoneticPr fontId="2"/>
  </si>
  <si>
    <t>筑後ダム統管</t>
    <phoneticPr fontId="2"/>
  </si>
  <si>
    <t>筑後川河川</t>
    <phoneticPr fontId="2"/>
  </si>
  <si>
    <t>筑後（佐賀）</t>
    <phoneticPr fontId="2"/>
  </si>
  <si>
    <t>熊本河川国道</t>
    <phoneticPr fontId="2"/>
  </si>
  <si>
    <t>菊池川河川</t>
    <phoneticPr fontId="2"/>
  </si>
  <si>
    <t>八代河川国道</t>
    <phoneticPr fontId="2"/>
  </si>
  <si>
    <t>大分河川国道</t>
    <phoneticPr fontId="2"/>
  </si>
  <si>
    <t>山国川河川</t>
    <phoneticPr fontId="2"/>
  </si>
  <si>
    <t>佐伯河川国道</t>
    <phoneticPr fontId="2"/>
  </si>
  <si>
    <t>宮崎河川国道</t>
    <phoneticPr fontId="2"/>
  </si>
  <si>
    <t>延岡河川国道</t>
    <phoneticPr fontId="2"/>
  </si>
  <si>
    <t>川内川河川</t>
    <phoneticPr fontId="2"/>
  </si>
  <si>
    <t>俣瀬</t>
  </si>
  <si>
    <t>姶良橋</t>
  </si>
  <si>
    <t>高山橋</t>
  </si>
  <si>
    <t>豊栄</t>
  </si>
  <si>
    <t>高良橋</t>
  </si>
  <si>
    <t>王子橋</t>
  </si>
  <si>
    <t>馬込橋</t>
  </si>
  <si>
    <t>田崎大橋</t>
  </si>
  <si>
    <t>鉄道橋</t>
  </si>
  <si>
    <t>春松橋</t>
  </si>
  <si>
    <t>持木橋</t>
  </si>
  <si>
    <t>野尻川８号堰</t>
  </si>
  <si>
    <t>春松川６号堰</t>
  </si>
  <si>
    <t>第一古里川７</t>
  </si>
  <si>
    <t>第一有村橋</t>
  </si>
  <si>
    <t>黒神橋</t>
  </si>
  <si>
    <t>野尻橋</t>
  </si>
  <si>
    <t>持木川６号堰</t>
  </si>
  <si>
    <t>古河良川４号</t>
  </si>
  <si>
    <t>第二古里川</t>
  </si>
  <si>
    <t>潮見橋</t>
  </si>
  <si>
    <t>六角橋</t>
  </si>
  <si>
    <t>住ノ江橋</t>
  </si>
  <si>
    <t>砥川大橋</t>
  </si>
  <si>
    <t>溝ノ上</t>
  </si>
  <si>
    <t>牟田部</t>
  </si>
  <si>
    <t>松浦橋</t>
  </si>
  <si>
    <t>浦の川橋</t>
  </si>
  <si>
    <t>徳須恵橋</t>
  </si>
  <si>
    <t>中島橋</t>
  </si>
  <si>
    <t>裏山</t>
  </si>
  <si>
    <t>不知火</t>
  </si>
  <si>
    <t>埋津</t>
  </si>
  <si>
    <t>琴川橋</t>
  </si>
  <si>
    <t>半造橋</t>
  </si>
  <si>
    <t>北部ダム統管</t>
    <phoneticPr fontId="2"/>
  </si>
  <si>
    <t>筑後・佐賀</t>
    <phoneticPr fontId="2"/>
  </si>
  <si>
    <t>〒</t>
    <phoneticPr fontId="2"/>
  </si>
  <si>
    <t>現場事務所所在地</t>
    <rPh sb="0" eb="2">
      <t>ゲンバ</t>
    </rPh>
    <rPh sb="2" eb="4">
      <t>ジム</t>
    </rPh>
    <rPh sb="4" eb="5">
      <t>ショ</t>
    </rPh>
    <rPh sb="5" eb="8">
      <t>ショザイチ</t>
    </rPh>
    <phoneticPr fontId="2"/>
  </si>
  <si>
    <t>プロフェッショナルコース</t>
    <phoneticPr fontId="2"/>
  </si>
  <si>
    <t>スタンダードコース</t>
    <phoneticPr fontId="2"/>
  </si>
  <si>
    <t>連絡先TEL</t>
    <rPh sb="0" eb="2">
      <t>レンラク</t>
    </rPh>
    <rPh sb="2" eb="3">
      <t>サキ</t>
    </rPh>
    <phoneticPr fontId="2"/>
  </si>
  <si>
    <t>備考欄　決算月によって締め日が変わる場合、ご要望などご記入下さい。</t>
    <phoneticPr fontId="2"/>
  </si>
  <si>
    <t>北海道地方</t>
    <rPh sb="0" eb="3">
      <t>ホッカイドウ</t>
    </rPh>
    <rPh sb="3" eb="5">
      <t>チホウ</t>
    </rPh>
    <phoneticPr fontId="2"/>
  </si>
  <si>
    <t>東北地方</t>
    <rPh sb="0" eb="2">
      <t>トウホク</t>
    </rPh>
    <rPh sb="2" eb="4">
      <t>チホウ</t>
    </rPh>
    <phoneticPr fontId="2"/>
  </si>
  <si>
    <t>関東地方</t>
    <rPh sb="0" eb="2">
      <t>カントウ</t>
    </rPh>
    <rPh sb="2" eb="4">
      <t>チホウ</t>
    </rPh>
    <phoneticPr fontId="2"/>
  </si>
  <si>
    <t>北陸地方</t>
    <rPh sb="0" eb="2">
      <t>ホクリク</t>
    </rPh>
    <rPh sb="2" eb="4">
      <t>チホウ</t>
    </rPh>
    <phoneticPr fontId="2"/>
  </si>
  <si>
    <t>中部地方</t>
    <rPh sb="0" eb="2">
      <t>チュウブ</t>
    </rPh>
    <rPh sb="2" eb="4">
      <t>チホウ</t>
    </rPh>
    <phoneticPr fontId="2"/>
  </si>
  <si>
    <t>近畿地方</t>
    <rPh sb="0" eb="2">
      <t>キンキ</t>
    </rPh>
    <rPh sb="2" eb="4">
      <t>チホウ</t>
    </rPh>
    <phoneticPr fontId="2"/>
  </si>
  <si>
    <t>中国地方</t>
    <rPh sb="0" eb="2">
      <t>チュウゴク</t>
    </rPh>
    <rPh sb="2" eb="4">
      <t>チホウ</t>
    </rPh>
    <phoneticPr fontId="2"/>
  </si>
  <si>
    <t>四国地方</t>
    <rPh sb="0" eb="2">
      <t>シコク</t>
    </rPh>
    <rPh sb="2" eb="4">
      <t>チホウ</t>
    </rPh>
    <phoneticPr fontId="2"/>
  </si>
  <si>
    <t>九州地方</t>
    <rPh sb="0" eb="2">
      <t>キュウシュウ</t>
    </rPh>
    <rPh sb="2" eb="4">
      <t>チホウ</t>
    </rPh>
    <phoneticPr fontId="2"/>
  </si>
  <si>
    <t>沖縄地方</t>
    <rPh sb="0" eb="2">
      <t>オキナワ</t>
    </rPh>
    <rPh sb="2" eb="4">
      <t>チホウ</t>
    </rPh>
    <phoneticPr fontId="2"/>
  </si>
  <si>
    <t>企業名</t>
  </si>
  <si>
    <t>現場名</t>
  </si>
  <si>
    <t>申込月</t>
    <rPh sb="2" eb="3">
      <t>ヅキ</t>
    </rPh>
    <phoneticPr fontId="4"/>
  </si>
  <si>
    <t>サービス開始</t>
  </si>
  <si>
    <t>サービス終了</t>
  </si>
  <si>
    <t>エビデンス</t>
  </si>
  <si>
    <t>canary</t>
  </si>
  <si>
    <t>ピンポイント</t>
  </si>
  <si>
    <t>津波アラート</t>
    <rPh sb="0" eb="2">
      <t>ツナミ</t>
    </rPh>
    <phoneticPr fontId="4"/>
  </si>
  <si>
    <t>イメージ</t>
  </si>
  <si>
    <t>積算</t>
    <rPh sb="0" eb="2">
      <t>セキサン</t>
    </rPh>
    <phoneticPr fontId="4"/>
  </si>
  <si>
    <t>河川</t>
    <rPh sb="0" eb="2">
      <t>カセン</t>
    </rPh>
    <phoneticPr fontId="4"/>
  </si>
  <si>
    <t>台風</t>
    <rPh sb="0" eb="2">
      <t>タイフウ</t>
    </rPh>
    <phoneticPr fontId="4"/>
  </si>
  <si>
    <t>TOBASAN</t>
  </si>
  <si>
    <t>沿岸波浪</t>
    <rPh sb="0" eb="2">
      <t>エンガン</t>
    </rPh>
    <rPh sb="2" eb="4">
      <t>ハロウ</t>
    </rPh>
    <phoneticPr fontId="4"/>
  </si>
  <si>
    <t>支払い方法</t>
  </si>
  <si>
    <t>実績</t>
  </si>
  <si>
    <t>期間変更</t>
  </si>
  <si>
    <t>備考</t>
  </si>
  <si>
    <t>担当者</t>
  </si>
  <si>
    <t>施主</t>
  </si>
  <si>
    <t>工事（正式名称）</t>
  </si>
  <si>
    <t>都道府県</t>
  </si>
  <si>
    <t>市区町村</t>
  </si>
  <si>
    <t>導入方法</t>
  </si>
  <si>
    <t>コース</t>
    <phoneticPr fontId="2"/>
  </si>
  <si>
    <t>代理店</t>
    <rPh sb="0" eb="3">
      <t>ダイリテン</t>
    </rPh>
    <phoneticPr fontId="2"/>
  </si>
  <si>
    <t>ふりがな</t>
    <phoneticPr fontId="2"/>
  </si>
  <si>
    <t>■河川水位観測アラート</t>
    <rPh sb="1" eb="3">
      <t>カセン</t>
    </rPh>
    <rPh sb="3" eb="5">
      <t>スイイ</t>
    </rPh>
    <rPh sb="5" eb="7">
      <t>カンソク</t>
    </rPh>
    <phoneticPr fontId="2"/>
  </si>
  <si>
    <t>地点①</t>
    <rPh sb="0" eb="2">
      <t>チテン</t>
    </rPh>
    <phoneticPr fontId="2"/>
  </si>
  <si>
    <t>＜設定水位＞</t>
    <rPh sb="1" eb="3">
      <t>セッテイ</t>
    </rPh>
    <rPh sb="3" eb="5">
      <t>スイイ</t>
    </rPh>
    <phoneticPr fontId="2"/>
  </si>
  <si>
    <t>地点②</t>
    <rPh sb="0" eb="2">
      <t>チテン</t>
    </rPh>
    <phoneticPr fontId="2"/>
  </si>
  <si>
    <t>地点③</t>
    <rPh sb="0" eb="2">
      <t>チテン</t>
    </rPh>
    <phoneticPr fontId="2"/>
  </si>
  <si>
    <t>地点④</t>
    <rPh sb="0" eb="2">
      <t>チテン</t>
    </rPh>
    <phoneticPr fontId="2"/>
  </si>
  <si>
    <t>地点⑤</t>
    <rPh sb="0" eb="2">
      <t>チテン</t>
    </rPh>
    <phoneticPr fontId="2"/>
  </si>
  <si>
    <t>地点⑥</t>
    <rPh sb="0" eb="2">
      <t>チテン</t>
    </rPh>
    <phoneticPr fontId="2"/>
  </si>
  <si>
    <t>地点⑦</t>
    <rPh sb="0" eb="2">
      <t>チテン</t>
    </rPh>
    <phoneticPr fontId="2"/>
  </si>
  <si>
    <t>地点⑧</t>
    <rPh sb="0" eb="2">
      <t>チテン</t>
    </rPh>
    <phoneticPr fontId="2"/>
  </si>
  <si>
    <t>地点⑨</t>
    <rPh sb="0" eb="2">
      <t>チテン</t>
    </rPh>
    <phoneticPr fontId="2"/>
  </si>
  <si>
    <t>地点⑩</t>
    <rPh sb="0" eb="2">
      <t>チテン</t>
    </rPh>
    <phoneticPr fontId="2"/>
  </si>
  <si>
    <t>当月</t>
    <rPh sb="0" eb="2">
      <t>とうげつ</t>
    </rPh>
    <phoneticPr fontId="2" type="Hiragana"/>
  </si>
  <si>
    <t>翌月</t>
    <rPh sb="0" eb="2">
      <t>よくげつ</t>
    </rPh>
    <phoneticPr fontId="2" type="Hiragana"/>
  </si>
  <si>
    <t>選択</t>
    <rPh sb="0" eb="2">
      <t>せんたく</t>
    </rPh>
    <phoneticPr fontId="2" type="Hiragana"/>
  </si>
  <si>
    <t>〒</t>
    <phoneticPr fontId="2"/>
  </si>
  <si>
    <t>※当月or翌月で請求書必着日、必要でしたら締日をご記入ください</t>
    <rPh sb="1" eb="3">
      <t>トウゲツ</t>
    </rPh>
    <rPh sb="5" eb="7">
      <t>ヨクゲツ</t>
    </rPh>
    <rPh sb="8" eb="11">
      <t>セイキュウショ</t>
    </rPh>
    <rPh sb="11" eb="13">
      <t>ヒッチャク</t>
    </rPh>
    <rPh sb="13" eb="14">
      <t>ヒ</t>
    </rPh>
    <rPh sb="15" eb="17">
      <t>ヒツヨウ</t>
    </rPh>
    <rPh sb="21" eb="23">
      <t>シメビ</t>
    </rPh>
    <rPh sb="25" eb="27">
      <t>キニュウ</t>
    </rPh>
    <phoneticPr fontId="2"/>
  </si>
  <si>
    <t>お申込み日(西暦)</t>
    <rPh sb="1" eb="3">
      <t>モウシコ</t>
    </rPh>
    <rPh sb="4" eb="5">
      <t>ビ</t>
    </rPh>
    <rPh sb="6" eb="8">
      <t>セイレキ</t>
    </rPh>
    <phoneticPr fontId="2"/>
  </si>
  <si>
    <t>①×②+③</t>
    <phoneticPr fontId="2"/>
  </si>
  <si>
    <r>
      <t>円/月</t>
    </r>
    <r>
      <rPr>
        <sz val="8"/>
        <rFont val="Meiryo UI"/>
        <family val="3"/>
        <charset val="128"/>
      </rPr>
      <t>…</t>
    </r>
    <r>
      <rPr>
        <sz val="10"/>
        <color indexed="56"/>
        <rFont val="Meiryo UI"/>
        <family val="3"/>
        <charset val="128"/>
      </rPr>
      <t>①</t>
    </r>
    <rPh sb="0" eb="1">
      <t>エン</t>
    </rPh>
    <rPh sb="2" eb="3">
      <t>ツキ</t>
    </rPh>
    <phoneticPr fontId="2"/>
  </si>
  <si>
    <t>お急ぎ</t>
    <rPh sb="1" eb="2">
      <t>いそ</t>
    </rPh>
    <phoneticPr fontId="2" type="Hiragana"/>
  </si>
  <si>
    <t>canary</t>
    <phoneticPr fontId="2" type="Hiragana"/>
  </si>
  <si>
    <t xml:space="preserve">TEL： 03-3668-6142　E-Mail： kiyomasa@lbw.jp  </t>
    <phoneticPr fontId="2"/>
  </si>
  <si>
    <t>不要</t>
    <rPh sb="0" eb="2">
      <t>フヨウ</t>
    </rPh>
    <phoneticPr fontId="2"/>
  </si>
  <si>
    <t>利用可能</t>
    <rPh sb="0" eb="2">
      <t>リヨウ</t>
    </rPh>
    <rPh sb="2" eb="4">
      <t>カノウ</t>
    </rPh>
    <phoneticPr fontId="2"/>
  </si>
  <si>
    <t>一括</t>
    <rPh sb="0" eb="2">
      <t>イッカツ</t>
    </rPh>
    <phoneticPr fontId="2"/>
  </si>
  <si>
    <t>月ごと</t>
    <rPh sb="0" eb="1">
      <t>ツキ</t>
    </rPh>
    <phoneticPr fontId="2"/>
  </si>
  <si>
    <t>↓以下選択</t>
    <rPh sb="1" eb="3">
      <t>イカ</t>
    </rPh>
    <rPh sb="3" eb="5">
      <t>センタク</t>
    </rPh>
    <phoneticPr fontId="2"/>
  </si>
  <si>
    <t>最新の情報は下記のURLで確認</t>
    <rPh sb="0" eb="2">
      <t>サイシン</t>
    </rPh>
    <rPh sb="3" eb="5">
      <t>ジョウホウ</t>
    </rPh>
    <rPh sb="6" eb="8">
      <t>カキ</t>
    </rPh>
    <rPh sb="13" eb="15">
      <t>カクニン</t>
    </rPh>
    <phoneticPr fontId="2"/>
  </si>
  <si>
    <t>A</t>
    <phoneticPr fontId="2" type="Hiragana"/>
  </si>
  <si>
    <t>津波</t>
    <rPh sb="0" eb="2">
      <t>つなみ</t>
    </rPh>
    <phoneticPr fontId="2" type="Hiragana"/>
  </si>
  <si>
    <t>積算</t>
    <rPh sb="0" eb="2">
      <t>せきさん</t>
    </rPh>
    <phoneticPr fontId="2" type="Hiragana"/>
  </si>
  <si>
    <t>台風</t>
    <rPh sb="0" eb="2">
      <t>たいふう</t>
    </rPh>
    <phoneticPr fontId="2" type="Hiragana"/>
  </si>
  <si>
    <t>沿岸波浪</t>
    <rPh sb="0" eb="2">
      <t>えんがん</t>
    </rPh>
    <rPh sb="2" eb="4">
      <t>はろう</t>
    </rPh>
    <phoneticPr fontId="2" type="Hiragana"/>
  </si>
  <si>
    <t>地震</t>
    <rPh sb="0" eb="2">
      <t>じしん</t>
    </rPh>
    <phoneticPr fontId="2" type="Hiragana"/>
  </si>
  <si>
    <t>河川</t>
    <rPh sb="0" eb="2">
      <t>かせん</t>
    </rPh>
    <phoneticPr fontId="2" type="Hiragana"/>
  </si>
  <si>
    <t>緯度</t>
    <rPh sb="0" eb="2">
      <t>イド</t>
    </rPh>
    <phoneticPr fontId="2"/>
  </si>
  <si>
    <t>度</t>
    <rPh sb="0" eb="1">
      <t>ド</t>
    </rPh>
    <phoneticPr fontId="2"/>
  </si>
  <si>
    <t>分</t>
    <rPh sb="0" eb="1">
      <t>フン</t>
    </rPh>
    <phoneticPr fontId="2"/>
  </si>
  <si>
    <t>秒</t>
    <rPh sb="0" eb="1">
      <t>ビョウ</t>
    </rPh>
    <phoneticPr fontId="2"/>
  </si>
  <si>
    <t>経度</t>
    <rPh sb="0" eb="2">
      <t>ケイド</t>
    </rPh>
    <phoneticPr fontId="2"/>
  </si>
  <si>
    <t>N</t>
    <phoneticPr fontId="2"/>
  </si>
  <si>
    <t>E</t>
    <phoneticPr fontId="2"/>
  </si>
  <si>
    <t>/</t>
    <phoneticPr fontId="2"/>
  </si>
  <si>
    <t>/</t>
    <phoneticPr fontId="2"/>
  </si>
  <si>
    <t>緯度</t>
    <rPh sb="0" eb="2">
      <t>いど</t>
    </rPh>
    <phoneticPr fontId="2" type="Hiragana"/>
  </si>
  <si>
    <t>経度</t>
    <rPh sb="0" eb="2">
      <t>けいど</t>
    </rPh>
    <phoneticPr fontId="2" type="Hiragana"/>
  </si>
  <si>
    <t>震度1</t>
    <rPh sb="0" eb="2">
      <t>シンド</t>
    </rPh>
    <phoneticPr fontId="2"/>
  </si>
  <si>
    <t>震度2</t>
    <rPh sb="0" eb="2">
      <t>シンド</t>
    </rPh>
    <phoneticPr fontId="2"/>
  </si>
  <si>
    <t>震度3</t>
    <rPh sb="0" eb="2">
      <t>シンド</t>
    </rPh>
    <phoneticPr fontId="2"/>
  </si>
  <si>
    <t>震度4</t>
    <rPh sb="0" eb="2">
      <t>シンド</t>
    </rPh>
    <phoneticPr fontId="2"/>
  </si>
  <si>
    <t>暴風雪警報</t>
    <rPh sb="0" eb="2">
      <t>ボウフウ</t>
    </rPh>
    <rPh sb="2" eb="3">
      <t>ユキ</t>
    </rPh>
    <rPh sb="3" eb="5">
      <t>ケイホウ</t>
    </rPh>
    <phoneticPr fontId="2"/>
  </si>
  <si>
    <t>大雨警報</t>
    <rPh sb="0" eb="2">
      <t>オオアメ</t>
    </rPh>
    <rPh sb="2" eb="4">
      <t>ケイホウ</t>
    </rPh>
    <phoneticPr fontId="2"/>
  </si>
  <si>
    <t>洪水警報</t>
    <rPh sb="0" eb="2">
      <t>コウズイ</t>
    </rPh>
    <rPh sb="2" eb="4">
      <t>ケイホウ</t>
    </rPh>
    <phoneticPr fontId="2"/>
  </si>
  <si>
    <t>暴風警報</t>
    <rPh sb="0" eb="2">
      <t>ボウフウ</t>
    </rPh>
    <rPh sb="2" eb="4">
      <t>ケイホウ</t>
    </rPh>
    <phoneticPr fontId="2"/>
  </si>
  <si>
    <t>大雪警報</t>
    <rPh sb="0" eb="2">
      <t>オオユキ</t>
    </rPh>
    <rPh sb="2" eb="4">
      <t>ケイホウ</t>
    </rPh>
    <phoneticPr fontId="2"/>
  </si>
  <si>
    <t>波浪警報</t>
    <rPh sb="0" eb="2">
      <t>ハロウ</t>
    </rPh>
    <rPh sb="2" eb="4">
      <t>ケイホウ</t>
    </rPh>
    <phoneticPr fontId="2"/>
  </si>
  <si>
    <t>高潮警報</t>
    <rPh sb="0" eb="2">
      <t>タカシオ</t>
    </rPh>
    <rPh sb="2" eb="4">
      <t>ケイホウ</t>
    </rPh>
    <phoneticPr fontId="2"/>
  </si>
  <si>
    <t>大雨注意報</t>
    <rPh sb="0" eb="2">
      <t>オオアメ</t>
    </rPh>
    <rPh sb="2" eb="5">
      <t>チュウイホウ</t>
    </rPh>
    <phoneticPr fontId="2"/>
  </si>
  <si>
    <t>大雪注意報</t>
    <rPh sb="0" eb="2">
      <t>オオユキ</t>
    </rPh>
    <rPh sb="2" eb="5">
      <t>チュウイホウ</t>
    </rPh>
    <phoneticPr fontId="2"/>
  </si>
  <si>
    <t>風雪注意報</t>
    <rPh sb="0" eb="2">
      <t>フウセツ</t>
    </rPh>
    <rPh sb="2" eb="5">
      <t>チュウイホウ</t>
    </rPh>
    <phoneticPr fontId="2"/>
  </si>
  <si>
    <t>雷注意報</t>
    <rPh sb="0" eb="1">
      <t>カミナリ</t>
    </rPh>
    <rPh sb="1" eb="4">
      <t>チュウイホウ</t>
    </rPh>
    <phoneticPr fontId="2"/>
  </si>
  <si>
    <t>強風注意報</t>
    <rPh sb="0" eb="2">
      <t>キョウフウ</t>
    </rPh>
    <rPh sb="2" eb="5">
      <t>チュウイホウ</t>
    </rPh>
    <phoneticPr fontId="2"/>
  </si>
  <si>
    <t>波浪注意報</t>
    <rPh sb="0" eb="2">
      <t>ハロウ</t>
    </rPh>
    <rPh sb="2" eb="5">
      <t>チュウイホウ</t>
    </rPh>
    <phoneticPr fontId="2"/>
  </si>
  <si>
    <t>融雪注意報</t>
    <rPh sb="0" eb="2">
      <t>ユウセツ</t>
    </rPh>
    <rPh sb="2" eb="5">
      <t>チュウイホウ</t>
    </rPh>
    <phoneticPr fontId="2"/>
  </si>
  <si>
    <t>洪水注意報</t>
    <rPh sb="0" eb="2">
      <t>コウズイ</t>
    </rPh>
    <rPh sb="2" eb="5">
      <t>チュウイホウ</t>
    </rPh>
    <phoneticPr fontId="2"/>
  </si>
  <si>
    <t>高潮注意報</t>
    <rPh sb="0" eb="2">
      <t>タカシオ</t>
    </rPh>
    <rPh sb="2" eb="5">
      <t>チュウイホウ</t>
    </rPh>
    <phoneticPr fontId="2"/>
  </si>
  <si>
    <t>濃霧注意報</t>
    <rPh sb="0" eb="2">
      <t>ノウム</t>
    </rPh>
    <rPh sb="2" eb="5">
      <t>チュウイホウ</t>
    </rPh>
    <phoneticPr fontId="2"/>
  </si>
  <si>
    <t>乾燥注意報</t>
    <rPh sb="0" eb="2">
      <t>カンソウ</t>
    </rPh>
    <rPh sb="2" eb="5">
      <t>チュウイホウ</t>
    </rPh>
    <phoneticPr fontId="2"/>
  </si>
  <si>
    <t>なだれ注意報</t>
    <rPh sb="3" eb="6">
      <t>チュウイホウ</t>
    </rPh>
    <phoneticPr fontId="2"/>
  </si>
  <si>
    <t>低温注意報</t>
    <rPh sb="0" eb="2">
      <t>テイオン</t>
    </rPh>
    <rPh sb="2" eb="5">
      <t>チュウイホウ</t>
    </rPh>
    <phoneticPr fontId="2"/>
  </si>
  <si>
    <t>霜注意報</t>
    <rPh sb="0" eb="1">
      <t>シモ</t>
    </rPh>
    <rPh sb="1" eb="4">
      <t>チュウイホウ</t>
    </rPh>
    <phoneticPr fontId="2"/>
  </si>
  <si>
    <t>着氷注意報</t>
    <rPh sb="0" eb="2">
      <t>チャクヒョウ</t>
    </rPh>
    <rPh sb="2" eb="5">
      <t>チュウイホウ</t>
    </rPh>
    <phoneticPr fontId="2"/>
  </si>
  <si>
    <t>着雪注意報</t>
    <rPh sb="0" eb="1">
      <t>チャク</t>
    </rPh>
    <rPh sb="1" eb="2">
      <t>ユキ</t>
    </rPh>
    <rPh sb="2" eb="5">
      <t>チュウイホウ</t>
    </rPh>
    <phoneticPr fontId="2"/>
  </si>
  <si>
    <t>不要</t>
    <rPh sb="0" eb="2">
      <t>フヨウ</t>
    </rPh>
    <phoneticPr fontId="2"/>
  </si>
  <si>
    <t>・予測地点名</t>
    <rPh sb="1" eb="3">
      <t>ヨソク</t>
    </rPh>
    <rPh sb="3" eb="5">
      <t>チテン</t>
    </rPh>
    <rPh sb="5" eb="6">
      <t>メイ</t>
    </rPh>
    <phoneticPr fontId="2"/>
  </si>
  <si>
    <t>・住所</t>
    <rPh sb="1" eb="3">
      <t>ジュウショ</t>
    </rPh>
    <phoneticPr fontId="2"/>
  </si>
  <si>
    <t>・緯度経度</t>
    <rPh sb="1" eb="3">
      <t>イド</t>
    </rPh>
    <rPh sb="3" eb="5">
      <t>ケイド</t>
    </rPh>
    <phoneticPr fontId="2"/>
  </si>
  <si>
    <t>3mm以上</t>
    <rPh sb="3" eb="5">
      <t>イジョウ</t>
    </rPh>
    <phoneticPr fontId="2"/>
  </si>
  <si>
    <t>4mm以上</t>
    <rPh sb="3" eb="5">
      <t>イジョウ</t>
    </rPh>
    <phoneticPr fontId="2"/>
  </si>
  <si>
    <t>5mm以上</t>
    <rPh sb="3" eb="5">
      <t>イジョウ</t>
    </rPh>
    <phoneticPr fontId="2"/>
  </si>
  <si>
    <t>6mm以上</t>
    <rPh sb="3" eb="5">
      <t>イジョウ</t>
    </rPh>
    <phoneticPr fontId="2"/>
  </si>
  <si>
    <t>7mm以上</t>
    <rPh sb="3" eb="5">
      <t>イジョウ</t>
    </rPh>
    <phoneticPr fontId="2"/>
  </si>
  <si>
    <t>8mm以上</t>
    <rPh sb="3" eb="5">
      <t>イジョウ</t>
    </rPh>
    <phoneticPr fontId="2"/>
  </si>
  <si>
    <t>9mm以上</t>
    <rPh sb="3" eb="5">
      <t>イジョウ</t>
    </rPh>
    <phoneticPr fontId="2"/>
  </si>
  <si>
    <t>10mm以上</t>
    <rPh sb="4" eb="6">
      <t>イジョウ</t>
    </rPh>
    <phoneticPr fontId="2"/>
  </si>
  <si>
    <t>30mm以上</t>
    <rPh sb="4" eb="6">
      <t>イジョウ</t>
    </rPh>
    <phoneticPr fontId="2"/>
  </si>
  <si>
    <t>50mm以上</t>
    <rPh sb="4" eb="6">
      <t>イジョウ</t>
    </rPh>
    <phoneticPr fontId="2"/>
  </si>
  <si>
    <t>必要</t>
    <rPh sb="0" eb="2">
      <t>ヒツヨウ</t>
    </rPh>
    <phoneticPr fontId="2"/>
  </si>
  <si>
    <t>配信する(津波訓練メールを受信する)</t>
    <rPh sb="0" eb="2">
      <t>ハイシン</t>
    </rPh>
    <rPh sb="5" eb="7">
      <t>ツナミ</t>
    </rPh>
    <rPh sb="7" eb="9">
      <t>クンレン</t>
    </rPh>
    <rPh sb="13" eb="15">
      <t>ジュシン</t>
    </rPh>
    <phoneticPr fontId="2"/>
  </si>
  <si>
    <t>配信する(津波訓練メールの受信しない)</t>
    <rPh sb="0" eb="2">
      <t>ハイシン</t>
    </rPh>
    <rPh sb="5" eb="7">
      <t>ツナミ</t>
    </rPh>
    <rPh sb="7" eb="9">
      <t>クンレン</t>
    </rPh>
    <rPh sb="13" eb="15">
      <t>ジュシン</t>
    </rPh>
    <phoneticPr fontId="2"/>
  </si>
  <si>
    <t>350mm</t>
    <phoneticPr fontId="2"/>
  </si>
  <si>
    <t>-</t>
    <phoneticPr fontId="2" type="Hiragana"/>
  </si>
  <si>
    <t>KIYOMASA</t>
    <phoneticPr fontId="2" type="Hiragana"/>
  </si>
  <si>
    <t>ご利用期間（西暦）　３え</t>
    <rPh sb="1" eb="3">
      <t>リヨウ</t>
    </rPh>
    <rPh sb="3" eb="5">
      <t>キカン</t>
    </rPh>
    <rPh sb="6" eb="8">
      <t>セイレキ</t>
    </rPh>
    <phoneticPr fontId="2"/>
  </si>
  <si>
    <t>円/式</t>
    <rPh sb="0" eb="1">
      <t>えん</t>
    </rPh>
    <rPh sb="2" eb="3">
      <t>しき</t>
    </rPh>
    <phoneticPr fontId="2" type="Hiragana"/>
  </si>
  <si>
    <t>サイト開設までに最短で４営業日(土日祝日除く)以上頂きます</t>
    <rPh sb="3" eb="5">
      <t>かいせつ</t>
    </rPh>
    <rPh sb="8" eb="10">
      <t>さいたん</t>
    </rPh>
    <rPh sb="12" eb="14">
      <t>えいぎょう</t>
    </rPh>
    <rPh sb="14" eb="15">
      <t>び</t>
    </rPh>
    <rPh sb="16" eb="18">
      <t>どにち</t>
    </rPh>
    <rPh sb="18" eb="19">
      <t>しゅく</t>
    </rPh>
    <rPh sb="19" eb="20">
      <t>じつ</t>
    </rPh>
    <rPh sb="20" eb="21">
      <t>のぞ</t>
    </rPh>
    <rPh sb="23" eb="25">
      <t>いじょう</t>
    </rPh>
    <rPh sb="25" eb="26">
      <t>いただ</t>
    </rPh>
    <phoneticPr fontId="2" type="Hiragana"/>
  </si>
  <si>
    <t>会社名</t>
    <rPh sb="0" eb="3">
      <t>かいしゃめい</t>
    </rPh>
    <phoneticPr fontId="2" type="Hiragana"/>
  </si>
  <si>
    <t>現場名</t>
    <rPh sb="0" eb="2">
      <t>げんば</t>
    </rPh>
    <rPh sb="2" eb="3">
      <t>めい</t>
    </rPh>
    <phoneticPr fontId="2" type="Hiragana"/>
  </si>
  <si>
    <t>　</t>
    <phoneticPr fontId="2" type="Hiragana"/>
  </si>
  <si>
    <t>〒103-0012　東京都中央区日本橋堀留町1-10-14 いちご人形町ビル2階</t>
    <phoneticPr fontId="2"/>
  </si>
  <si>
    <t>震度5弱</t>
    <rPh sb="0" eb="2">
      <t>シンド</t>
    </rPh>
    <rPh sb="3" eb="4">
      <t>ジャク</t>
    </rPh>
    <phoneticPr fontId="2"/>
  </si>
  <si>
    <t>震度5強</t>
    <rPh sb="0" eb="2">
      <t>シンド</t>
    </rPh>
    <rPh sb="3" eb="4">
      <t>キョウ</t>
    </rPh>
    <phoneticPr fontId="2"/>
  </si>
  <si>
    <t>震度6弱</t>
    <rPh sb="0" eb="2">
      <t>シンド</t>
    </rPh>
    <rPh sb="3" eb="4">
      <t>ジャク</t>
    </rPh>
    <phoneticPr fontId="2"/>
  </si>
  <si>
    <t>震度6強</t>
    <rPh sb="0" eb="2">
      <t>シンド</t>
    </rPh>
    <rPh sb="3" eb="4">
      <t>キョウ</t>
    </rPh>
    <phoneticPr fontId="2"/>
  </si>
  <si>
    <t>震度7</t>
    <rPh sb="0" eb="2">
      <t>シンド</t>
    </rPh>
    <phoneticPr fontId="2"/>
  </si>
  <si>
    <t>（例：きよまさ作業所）</t>
    <rPh sb="1" eb="2">
      <t>レイ</t>
    </rPh>
    <rPh sb="7" eb="9">
      <t>サギョウ</t>
    </rPh>
    <rPh sb="9" eb="10">
      <t>ショ</t>
    </rPh>
    <phoneticPr fontId="2"/>
  </si>
  <si>
    <t>大隈</t>
    <phoneticPr fontId="2"/>
  </si>
  <si>
    <t>会社名・JV名</t>
    <rPh sb="0" eb="3">
      <t>カイシャメイ</t>
    </rPh>
    <rPh sb="6" eb="7">
      <t>メイ</t>
    </rPh>
    <phoneticPr fontId="2"/>
  </si>
  <si>
    <t>消費税(10%)</t>
    <rPh sb="0" eb="3">
      <t>ショウヒゼイ</t>
    </rPh>
    <phoneticPr fontId="2"/>
  </si>
  <si>
    <t>【工事名(正式名称）】</t>
    <rPh sb="1" eb="4">
      <t>コウジメイ</t>
    </rPh>
    <rPh sb="5" eb="7">
      <t>セイシキ</t>
    </rPh>
    <rPh sb="7" eb="9">
      <t>メイショウ</t>
    </rPh>
    <phoneticPr fontId="2"/>
  </si>
  <si>
    <t>本郷</t>
    <rPh sb="0" eb="2">
      <t>ホンゴウ</t>
    </rPh>
    <phoneticPr fontId="2"/>
  </si>
  <si>
    <t>下記太枠内にご記入下さい。記入終了後、次シートに予測地点について入力をお願いします。</t>
    <rPh sb="0" eb="2">
      <t>カキ</t>
    </rPh>
    <rPh sb="2" eb="5">
      <t>フトワクナイ</t>
    </rPh>
    <rPh sb="7" eb="10">
      <t>キニュウクダ</t>
    </rPh>
    <rPh sb="13" eb="18">
      <t>キニュウシュウリョウゴ</t>
    </rPh>
    <rPh sb="19" eb="20">
      <t>ツギ</t>
    </rPh>
    <rPh sb="24" eb="26">
      <t>ヨソク</t>
    </rPh>
    <rPh sb="26" eb="28">
      <t>チテン</t>
    </rPh>
    <rPh sb="32" eb="34">
      <t>ニュウリョク</t>
    </rPh>
    <rPh sb="36" eb="37">
      <t>ネガ</t>
    </rPh>
    <phoneticPr fontId="2"/>
  </si>
  <si>
    <t>◆ご利用金額</t>
    <rPh sb="2" eb="4">
      <t>リヨウ</t>
    </rPh>
    <rPh sb="4" eb="6">
      <t>キンガク</t>
    </rPh>
    <phoneticPr fontId="2"/>
  </si>
  <si>
    <t>●ご請求書</t>
    <rPh sb="2" eb="5">
      <t>セイキュウショ</t>
    </rPh>
    <phoneticPr fontId="2"/>
  </si>
  <si>
    <t>≪個人情報の取り扱いについて≫ ご記入頂きました個人情報は、ご注文手続きと、弊社からの製品およびサービスのご案内に使用させて頂く場合がございます。</t>
    <rPh sb="19" eb="20">
      <t>イタダ</t>
    </rPh>
    <rPh sb="62" eb="63">
      <t>イタダ</t>
    </rPh>
    <phoneticPr fontId="2"/>
  </si>
  <si>
    <t>正当な理由がある場合を除き、無断で第三者に提供することはございません。ご不明な点は下記までお問い合わせ下さい。</t>
    <rPh sb="51" eb="52">
      <t>クダ</t>
    </rPh>
    <phoneticPr fontId="2"/>
  </si>
  <si>
    <t>◆利用コース</t>
    <rPh sb="1" eb="3">
      <t>リヨウ</t>
    </rPh>
    <phoneticPr fontId="2"/>
  </si>
  <si>
    <t>※お振込の際の振込み手数料は、お客様にてご負担頂きますようお願い申し上げます。</t>
    <phoneticPr fontId="2" type="Hiragana"/>
  </si>
  <si>
    <t>【お支払い方法について】</t>
    <rPh sb="2" eb="4">
      <t>しはら</t>
    </rPh>
    <rPh sb="5" eb="7">
      <t>ほうほう</t>
    </rPh>
    <phoneticPr fontId="2" type="Hiragana"/>
  </si>
  <si>
    <t>・一括払い、もしくは、年払いとさせて頂きます。</t>
    <rPh sb="1" eb="3">
      <t>いっかつ</t>
    </rPh>
    <rPh sb="3" eb="4">
      <t>ばら</t>
    </rPh>
    <rPh sb="11" eb="13">
      <t>ねんばら</t>
    </rPh>
    <rPh sb="18" eb="19">
      <t>いただ</t>
    </rPh>
    <phoneticPr fontId="2" type="Hiragana"/>
  </si>
  <si>
    <t>　年払いは、利用月数が13か月以上の場合となります。</t>
    <rPh sb="1" eb="3">
      <t>ねんばら</t>
    </rPh>
    <rPh sb="6" eb="8">
      <t>りよう</t>
    </rPh>
    <rPh sb="8" eb="10">
      <t>つきすう</t>
    </rPh>
    <rPh sb="14" eb="15">
      <t>げつ</t>
    </rPh>
    <rPh sb="15" eb="17">
      <t>いじょう</t>
    </rPh>
    <rPh sb="18" eb="20">
      <t>ばあい</t>
    </rPh>
    <phoneticPr fontId="2" type="Hiragana"/>
  </si>
  <si>
    <t>現場の空を守る情報発信サイト『建設気象PRO』</t>
    <rPh sb="0" eb="2">
      <t>ゲンバ</t>
    </rPh>
    <rPh sb="3" eb="4">
      <t>ソラ</t>
    </rPh>
    <rPh sb="5" eb="6">
      <t>マモ</t>
    </rPh>
    <rPh sb="7" eb="9">
      <t>ジョウホウ</t>
    </rPh>
    <rPh sb="9" eb="11">
      <t>ハッシン</t>
    </rPh>
    <phoneticPr fontId="2"/>
  </si>
  <si>
    <t>住所から緯度経度を検索する場合はこちら</t>
    <rPh sb="0" eb="2">
      <t>ジュウショ</t>
    </rPh>
    <rPh sb="13" eb="15">
      <t>バアイ</t>
    </rPh>
    <phoneticPr fontId="2"/>
  </si>
  <si>
    <t>30分毎更新 最大36時間先までの局地気象予測</t>
    <rPh sb="7" eb="9">
      <t>サイダイ</t>
    </rPh>
    <phoneticPr fontId="2"/>
  </si>
  <si>
    <t>250m・1kmメッシュ降水予測レーダー</t>
    <rPh sb="14" eb="16">
      <t>ヨソク</t>
    </rPh>
    <phoneticPr fontId="2"/>
  </si>
  <si>
    <t>高度別風速予測</t>
    <phoneticPr fontId="2"/>
  </si>
  <si>
    <t>ＷＢＧＴ熱中症情報</t>
    <rPh sb="7" eb="9">
      <t>ジョウホウ</t>
    </rPh>
    <phoneticPr fontId="2"/>
  </si>
  <si>
    <t>今後リリース予定</t>
    <rPh sb="0" eb="2">
      <t>コンゴ</t>
    </rPh>
    <rPh sb="6" eb="8">
      <t>ヨテイ</t>
    </rPh>
    <phoneticPr fontId="2"/>
  </si>
  <si>
    <t>アラートメール
PUSH通知</t>
    <rPh sb="12" eb="14">
      <t>ツウチ</t>
    </rPh>
    <phoneticPr fontId="2"/>
  </si>
  <si>
    <t>60分先1kmメッシュ豪雨予測アラート</t>
    <phoneticPr fontId="2"/>
  </si>
  <si>
    <t>最大36時間先降水予測アラート</t>
    <rPh sb="0" eb="2">
      <t>サイダイ</t>
    </rPh>
    <phoneticPr fontId="2"/>
  </si>
  <si>
    <t>最大36時間先強風予測アラート</t>
    <rPh sb="0" eb="2">
      <t>サイダイ</t>
    </rPh>
    <phoneticPr fontId="2"/>
  </si>
  <si>
    <t>近傍アメダス降水観測アラート</t>
    <phoneticPr fontId="2"/>
  </si>
  <si>
    <t>近傍アメダス強風観測アラート</t>
    <phoneticPr fontId="2"/>
  </si>
  <si>
    <t>注意報・警報・特別警報アラート</t>
    <rPh sb="7" eb="9">
      <t>トクベツ</t>
    </rPh>
    <rPh sb="9" eb="11">
      <t>ケイホウ</t>
    </rPh>
    <phoneticPr fontId="2"/>
  </si>
  <si>
    <t>落雷予測アラート</t>
    <phoneticPr fontId="2"/>
  </si>
  <si>
    <t>竜巻・突風予測アラート</t>
    <rPh sb="0" eb="2">
      <t>タツマキ</t>
    </rPh>
    <phoneticPr fontId="2"/>
  </si>
  <si>
    <t>ピンポイント地震(観測)情報＋アラート</t>
    <rPh sb="6" eb="8">
      <t>ジシン</t>
    </rPh>
    <rPh sb="9" eb="11">
      <t>カンソク</t>
    </rPh>
    <rPh sb="12" eb="14">
      <t>ジョウホウ</t>
    </rPh>
    <phoneticPr fontId="2"/>
  </si>
  <si>
    <t>沿岸波浪予測（波高、周期、波向、風）</t>
    <rPh sb="0" eb="2">
      <t>エンガン</t>
    </rPh>
    <phoneticPr fontId="2"/>
  </si>
  <si>
    <t>河川水位観測アラート</t>
    <rPh sb="0" eb="6">
      <t>カセンスイイカンソク</t>
    </rPh>
    <phoneticPr fontId="2"/>
  </si>
  <si>
    <t>積算降水観測アラート</t>
    <rPh sb="0" eb="2">
      <t>セキサン</t>
    </rPh>
    <rPh sb="2" eb="4">
      <t>コウスイ</t>
    </rPh>
    <rPh sb="4" eb="6">
      <t>カンソク</t>
    </rPh>
    <phoneticPr fontId="2"/>
  </si>
  <si>
    <t>オプション
コンテンツ</t>
    <phoneticPr fontId="2"/>
  </si>
  <si>
    <t>有料オプション</t>
    <rPh sb="0" eb="2">
      <t>ユウリョウ</t>
    </rPh>
    <phoneticPr fontId="2"/>
  </si>
  <si>
    <t>この改正規定は、令和4年9月1日から実施する。</t>
    <rPh sb="8" eb="10">
      <t>レイワ</t>
    </rPh>
    <phoneticPr fontId="2"/>
  </si>
  <si>
    <t>作業可否判断ボード</t>
    <rPh sb="0" eb="2">
      <t>サギョウ</t>
    </rPh>
    <rPh sb="2" eb="6">
      <t>カヒハンダン</t>
    </rPh>
    <phoneticPr fontId="2"/>
  </si>
  <si>
    <t>第15条　甲は、この契約の有効期間内にこの契約を解約することができる。ただし、甲は、速やかに乙に解約の旨を報告し</t>
    <rPh sb="39" eb="40">
      <t>コウ</t>
    </rPh>
    <rPh sb="42" eb="43">
      <t>スミ</t>
    </rPh>
    <rPh sb="46" eb="47">
      <t>オツ</t>
    </rPh>
    <rPh sb="48" eb="50">
      <t>カイヤク</t>
    </rPh>
    <rPh sb="51" eb="52">
      <t>ムネ</t>
    </rPh>
    <rPh sb="53" eb="55">
      <t>ホウコク</t>
    </rPh>
    <phoneticPr fontId="2"/>
  </si>
  <si>
    <t>　月の途中での解約の場合も日割りでの料金換算は行わない。</t>
    <rPh sb="1" eb="2">
      <t>ツキ</t>
    </rPh>
    <rPh sb="3" eb="5">
      <t>トチュウ</t>
    </rPh>
    <rPh sb="7" eb="9">
      <t>カイヤク</t>
    </rPh>
    <rPh sb="10" eb="12">
      <t>バアイ</t>
    </rPh>
    <rPh sb="13" eb="15">
      <t>ヒワ</t>
    </rPh>
    <rPh sb="18" eb="20">
      <t>リョウキン</t>
    </rPh>
    <rPh sb="20" eb="22">
      <t>カンサン</t>
    </rPh>
    <rPh sb="23" eb="24">
      <t>オコナ</t>
    </rPh>
    <phoneticPr fontId="2"/>
  </si>
  <si>
    <t>●KIYOMASA PROのコース・登録内容について</t>
    <rPh sb="18" eb="20">
      <t>トウロク</t>
    </rPh>
    <rPh sb="20" eb="22">
      <t>ナイヨウ</t>
    </rPh>
    <phoneticPr fontId="2"/>
  </si>
  <si>
    <t>Q1 KIYOMASA PROを申し込むと閲覧・アラート通知可能な気象要素は何ですか？</t>
    <rPh sb="16" eb="17">
      <t>モウ</t>
    </rPh>
    <rPh sb="18" eb="19">
      <t>コ</t>
    </rPh>
    <rPh sb="21" eb="23">
      <t>エツラン</t>
    </rPh>
    <rPh sb="28" eb="30">
      <t>ツウチ</t>
    </rPh>
    <rPh sb="30" eb="32">
      <t>カノウ</t>
    </rPh>
    <rPh sb="33" eb="37">
      <t>キショウヨウソ</t>
    </rPh>
    <rPh sb="38" eb="39">
      <t>ナン</t>
    </rPh>
    <phoneticPr fontId="2"/>
  </si>
  <si>
    <t>KIYOMASA PROでは、雨・雪、雷、竜巻、風といった基本的な気象要素の予測、アラート通知が可能です。
工種に応じて、水位や沿岸波浪も、基本コース内で閲覧することができます。</t>
    <rPh sb="15" eb="16">
      <t>アメ</t>
    </rPh>
    <rPh sb="17" eb="18">
      <t>ユキ</t>
    </rPh>
    <rPh sb="19" eb="20">
      <t>カミナリ</t>
    </rPh>
    <rPh sb="21" eb="23">
      <t>タツマキ</t>
    </rPh>
    <rPh sb="24" eb="25">
      <t>カゼ</t>
    </rPh>
    <rPh sb="29" eb="32">
      <t>キホンテキ</t>
    </rPh>
    <rPh sb="33" eb="37">
      <t>キショウヨウソ</t>
    </rPh>
    <rPh sb="38" eb="40">
      <t>ヨソク</t>
    </rPh>
    <rPh sb="45" eb="47">
      <t>ツウチ</t>
    </rPh>
    <rPh sb="48" eb="50">
      <t>カノウ</t>
    </rPh>
    <rPh sb="54" eb="56">
      <t>コウシュ</t>
    </rPh>
    <rPh sb="57" eb="58">
      <t>オウ</t>
    </rPh>
    <rPh sb="61" eb="63">
      <t>スイイ</t>
    </rPh>
    <rPh sb="64" eb="66">
      <t>エンガン</t>
    </rPh>
    <rPh sb="66" eb="68">
      <t>ハロウ</t>
    </rPh>
    <rPh sb="70" eb="72">
      <t>キホン</t>
    </rPh>
    <rPh sb="75" eb="76">
      <t>ナイ</t>
    </rPh>
    <rPh sb="77" eb="79">
      <t>エツラン</t>
    </rPh>
    <phoneticPr fontId="2"/>
  </si>
  <si>
    <t>いいえ、1地点での登録でも構いません。最大で5地点登録することができます。</t>
    <rPh sb="5" eb="7">
      <t>チテン</t>
    </rPh>
    <rPh sb="9" eb="11">
      <t>トウロク</t>
    </rPh>
    <rPh sb="13" eb="14">
      <t>カマ</t>
    </rPh>
    <rPh sb="19" eb="21">
      <t>サイダイ</t>
    </rPh>
    <rPh sb="23" eb="25">
      <t>チテン</t>
    </rPh>
    <rPh sb="25" eb="27">
      <t>トウロク</t>
    </rPh>
    <phoneticPr fontId="2"/>
  </si>
  <si>
    <t>Q2.豪雨予測地点の場所は必ず５ポイント必要ですか？</t>
    <rPh sb="3" eb="5">
      <t>ゴウウ</t>
    </rPh>
    <rPh sb="5" eb="7">
      <t>ヨソク</t>
    </rPh>
    <rPh sb="7" eb="9">
      <t>チテン</t>
    </rPh>
    <rPh sb="10" eb="12">
      <t>バショ</t>
    </rPh>
    <rPh sb="13" eb="14">
      <t>カナラ</t>
    </rPh>
    <rPh sb="20" eb="22">
      <t>ヒツヨウ</t>
    </rPh>
    <phoneticPr fontId="2"/>
  </si>
  <si>
    <t>Q3.豪雨予測地点の位置はどこを登録すればよろしいでしょうか？</t>
    <rPh sb="3" eb="5">
      <t>ゴウウ</t>
    </rPh>
    <rPh sb="5" eb="7">
      <t>ヨソク</t>
    </rPh>
    <rPh sb="7" eb="9">
      <t>チテン</t>
    </rPh>
    <rPh sb="10" eb="12">
      <t>イチ</t>
    </rPh>
    <rPh sb="16" eb="18">
      <t>トウロク</t>
    </rPh>
    <phoneticPr fontId="2"/>
  </si>
  <si>
    <t>Q4.従来のKIYOMASAと違うところ、新しくなったコンテンツは何ですか？</t>
    <rPh sb="3" eb="5">
      <t>ジュウライ</t>
    </rPh>
    <rPh sb="15" eb="16">
      <t>チガ</t>
    </rPh>
    <rPh sb="21" eb="22">
      <t>アタラ</t>
    </rPh>
    <rPh sb="33" eb="34">
      <t>ナン</t>
    </rPh>
    <phoneticPr fontId="2"/>
  </si>
  <si>
    <t>作業可否判断ができる「作業可否判断ボード」が登場しました。労働安全衛生法で定められている悪天候の基準を超える予測が発表
されているかどうか、瞬時に判断することができます。
また、現場ピンポイント予測の発表時間を最大36時間先まで延伸致しました。
従来のKIYOMASAとの機能比較表は、下記リンクよりご確認下さい。
https://kensetsu.lbw.jp/kiyomasapro/lp/#%E6%96%B0%E6%A9%9F%E8%83%BD</t>
    <rPh sb="0" eb="4">
      <t>サギョウカヒ</t>
    </rPh>
    <rPh sb="4" eb="6">
      <t>ハンダン</t>
    </rPh>
    <rPh sb="11" eb="17">
      <t>サギョウカヒハンダン</t>
    </rPh>
    <rPh sb="22" eb="24">
      <t>トウジョウ</t>
    </rPh>
    <rPh sb="29" eb="36">
      <t>ロウドウアンゼンエイセイホウ</t>
    </rPh>
    <rPh sb="37" eb="38">
      <t>サダ</t>
    </rPh>
    <rPh sb="44" eb="47">
      <t>アクテンコウ</t>
    </rPh>
    <rPh sb="48" eb="50">
      <t>キジュン</t>
    </rPh>
    <rPh sb="51" eb="52">
      <t>コ</t>
    </rPh>
    <rPh sb="54" eb="56">
      <t>ヨソク</t>
    </rPh>
    <rPh sb="57" eb="59">
      <t>ハッピョウ</t>
    </rPh>
    <rPh sb="70" eb="72">
      <t>シュンジ</t>
    </rPh>
    <rPh sb="73" eb="75">
      <t>ハンダン</t>
    </rPh>
    <rPh sb="89" eb="91">
      <t>ゲンバ</t>
    </rPh>
    <rPh sb="97" eb="99">
      <t>ヨソク</t>
    </rPh>
    <rPh sb="100" eb="102">
      <t>ハッピョウ</t>
    </rPh>
    <rPh sb="102" eb="104">
      <t>ジカン</t>
    </rPh>
    <rPh sb="105" eb="107">
      <t>サイダイ</t>
    </rPh>
    <rPh sb="109" eb="111">
      <t>ジカン</t>
    </rPh>
    <rPh sb="111" eb="112">
      <t>サキ</t>
    </rPh>
    <rPh sb="114" eb="116">
      <t>エンシン</t>
    </rPh>
    <rPh sb="116" eb="117">
      <t>イタ</t>
    </rPh>
    <rPh sb="124" eb="126">
      <t>ジュウライ</t>
    </rPh>
    <rPh sb="137" eb="139">
      <t>キノウ</t>
    </rPh>
    <rPh sb="139" eb="142">
      <t>ヒカクヒョウ</t>
    </rPh>
    <rPh sb="144" eb="146">
      <t>カキ</t>
    </rPh>
    <rPh sb="152" eb="154">
      <t>カクニン</t>
    </rPh>
    <rPh sb="154" eb="155">
      <t>クダ</t>
    </rPh>
    <phoneticPr fontId="2"/>
  </si>
  <si>
    <t>可能です。サイト開設後でも、お客様ご自身で変更・追加・削除できます。</t>
    <rPh sb="0" eb="2">
      <t>カノウ</t>
    </rPh>
    <rPh sb="8" eb="11">
      <t>カイセツゴ</t>
    </rPh>
    <rPh sb="15" eb="17">
      <t>キャクサマ</t>
    </rPh>
    <rPh sb="18" eb="20">
      <t>ジシン</t>
    </rPh>
    <rPh sb="21" eb="23">
      <t>ヘンコウ</t>
    </rPh>
    <rPh sb="24" eb="26">
      <t>ツイカ</t>
    </rPh>
    <rPh sb="27" eb="29">
      <t>サクジョ</t>
    </rPh>
    <phoneticPr fontId="2"/>
  </si>
  <si>
    <t>Q1.アラートメールの設定数値や警報・注意報は変更可能ですか？</t>
    <rPh sb="11" eb="13">
      <t>セッテイ</t>
    </rPh>
    <rPh sb="13" eb="15">
      <t>スウチ</t>
    </rPh>
    <rPh sb="16" eb="18">
      <t>ケイホウ</t>
    </rPh>
    <rPh sb="19" eb="22">
      <t>チュウイホウ</t>
    </rPh>
    <rPh sb="23" eb="25">
      <t>ヘンコウ</t>
    </rPh>
    <rPh sb="25" eb="27">
      <t>カノウ</t>
    </rPh>
    <phoneticPr fontId="2"/>
  </si>
  <si>
    <t>Q2.アラートメールアドレスの追加はあとで可能ですか？</t>
    <rPh sb="15" eb="17">
      <t>ツイカ</t>
    </rPh>
    <rPh sb="21" eb="23">
      <t>カノウ</t>
    </rPh>
    <phoneticPr fontId="2"/>
  </si>
  <si>
    <t>●アラートメール・PUSH通知について</t>
    <rPh sb="13" eb="15">
      <t>ツウチ</t>
    </rPh>
    <phoneticPr fontId="2"/>
  </si>
  <si>
    <t>Q.申込み方法を教えて下さい</t>
    <rPh sb="2" eb="4">
      <t>モウシコ</t>
    </rPh>
    <rPh sb="5" eb="7">
      <t>ホウホウ</t>
    </rPh>
    <rPh sb="8" eb="9">
      <t>オシ</t>
    </rPh>
    <rPh sb="11" eb="12">
      <t>クダ</t>
    </rPh>
    <phoneticPr fontId="2"/>
  </si>
  <si>
    <t>記入済みの申込書をExcel形式のままkiyomasa@lbw.jpまでメールで送付下さい。
申し込み受付完了メールが届いたら、申し込み完了です。</t>
    <rPh sb="0" eb="3">
      <t>キニュウズ</t>
    </rPh>
    <rPh sb="5" eb="8">
      <t>モウシコミショ</t>
    </rPh>
    <rPh sb="14" eb="16">
      <t>ケイシキ</t>
    </rPh>
    <rPh sb="40" eb="42">
      <t>ソウフ</t>
    </rPh>
    <rPh sb="42" eb="43">
      <t>クダ</t>
    </rPh>
    <rPh sb="47" eb="48">
      <t>モウ</t>
    </rPh>
    <rPh sb="49" eb="50">
      <t>コ</t>
    </rPh>
    <rPh sb="51" eb="53">
      <t>ウケツケ</t>
    </rPh>
    <rPh sb="53" eb="55">
      <t>カンリョウ</t>
    </rPh>
    <rPh sb="59" eb="60">
      <t>トド</t>
    </rPh>
    <rPh sb="64" eb="65">
      <t>モウ</t>
    </rPh>
    <rPh sb="66" eb="67">
      <t>コ</t>
    </rPh>
    <rPh sb="68" eb="70">
      <t>カンリョウ</t>
    </rPh>
    <phoneticPr fontId="2"/>
  </si>
  <si>
    <t>弊社まで、電話かメールでご連絡下さい。延長または短縮のお手続きをさせて頂きます。(特に書類など提出の必要はございません)</t>
    <rPh sb="0" eb="2">
      <t>ヘイシャ</t>
    </rPh>
    <rPh sb="5" eb="7">
      <t>デンワ</t>
    </rPh>
    <rPh sb="13" eb="15">
      <t>レンラク</t>
    </rPh>
    <rPh sb="15" eb="16">
      <t>クダ</t>
    </rPh>
    <rPh sb="19" eb="21">
      <t>エンチョウ</t>
    </rPh>
    <rPh sb="24" eb="26">
      <t>タンシュク</t>
    </rPh>
    <rPh sb="28" eb="30">
      <t>テツヅ</t>
    </rPh>
    <rPh sb="35" eb="36">
      <t>イタダ</t>
    </rPh>
    <rPh sb="41" eb="42">
      <t>トク</t>
    </rPh>
    <rPh sb="43" eb="45">
      <t>ショルイ</t>
    </rPh>
    <rPh sb="47" eb="49">
      <t>テイシュツ</t>
    </rPh>
    <rPh sb="50" eb="52">
      <t>ヒツヨウ</t>
    </rPh>
    <phoneticPr fontId="2"/>
  </si>
  <si>
    <t>申込書に記載されている住所（請求書送付先）にご請求書を送付致します。
※指定請求書が必要な場合は、あらかじめ弊社までご連絡下さい。</t>
    <rPh sb="0" eb="3">
      <t>モウシコミショ</t>
    </rPh>
    <rPh sb="4" eb="6">
      <t>キサイ</t>
    </rPh>
    <rPh sb="11" eb="13">
      <t>ジュウショ</t>
    </rPh>
    <rPh sb="14" eb="17">
      <t>セイキュウショ</t>
    </rPh>
    <rPh sb="17" eb="19">
      <t>ソウフ</t>
    </rPh>
    <rPh sb="19" eb="20">
      <t>サキ</t>
    </rPh>
    <rPh sb="23" eb="26">
      <t>セイキュウショ</t>
    </rPh>
    <rPh sb="27" eb="29">
      <t>ソウフ</t>
    </rPh>
    <rPh sb="29" eb="30">
      <t>イタ</t>
    </rPh>
    <rPh sb="36" eb="38">
      <t>シテイ</t>
    </rPh>
    <rPh sb="38" eb="41">
      <t>セイキュウショ</t>
    </rPh>
    <rPh sb="42" eb="44">
      <t>ヒツヨウ</t>
    </rPh>
    <rPh sb="45" eb="47">
      <t>バアイ</t>
    </rPh>
    <rPh sb="54" eb="56">
      <t>ヘイシャ</t>
    </rPh>
    <rPh sb="59" eb="61">
      <t>レンラク</t>
    </rPh>
    <rPh sb="61" eb="62">
      <t>クダ</t>
    </rPh>
    <phoneticPr fontId="2"/>
  </si>
  <si>
    <t>返金対応させて頂きます。ただし、振り込み手数料は返金金額から引かせて頂きます。</t>
    <rPh sb="0" eb="2">
      <t>ヘンキン</t>
    </rPh>
    <rPh sb="2" eb="4">
      <t>タイオウ</t>
    </rPh>
    <rPh sb="7" eb="8">
      <t>イタダ</t>
    </rPh>
    <rPh sb="16" eb="17">
      <t>フ</t>
    </rPh>
    <rPh sb="18" eb="19">
      <t>コ</t>
    </rPh>
    <rPh sb="20" eb="23">
      <t>テスウリョウ</t>
    </rPh>
    <rPh sb="24" eb="26">
      <t>ヘンキン</t>
    </rPh>
    <rPh sb="26" eb="28">
      <t>キンガク</t>
    </rPh>
    <rPh sb="30" eb="31">
      <t>ヒ</t>
    </rPh>
    <rPh sb="34" eb="35">
      <t>イタダ</t>
    </rPh>
    <phoneticPr fontId="2"/>
  </si>
  <si>
    <t>=予測地点設定!I5</t>
    <phoneticPr fontId="2"/>
  </si>
  <si>
    <t>https://kensetsu.lbw.jp/</t>
    <phoneticPr fontId="2" type="Hiragana"/>
  </si>
  <si>
    <t>月額料金（税抜）</t>
    <rPh sb="0" eb="2">
      <t>ゲツガク</t>
    </rPh>
    <rPh sb="2" eb="4">
      <t>リョウキン</t>
    </rPh>
    <phoneticPr fontId="2"/>
  </si>
  <si>
    <t>MoniDAS</t>
    <phoneticPr fontId="2"/>
  </si>
  <si>
    <t>KIYOMASA MoniDAS</t>
    <phoneticPr fontId="2" type="Hiragana"/>
  </si>
  <si>
    <t>普通契約約款に同意し、下記内容にてKIYOMASA MoniDASのサービス提供を申込みます。</t>
    <rPh sb="0" eb="2">
      <t>フツウ</t>
    </rPh>
    <rPh sb="2" eb="4">
      <t>ケイヤク</t>
    </rPh>
    <rPh sb="4" eb="6">
      <t>ヤッカン</t>
    </rPh>
    <rPh sb="7" eb="9">
      <t>ドウイ</t>
    </rPh>
    <rPh sb="11" eb="13">
      <t>カキ</t>
    </rPh>
    <rPh sb="13" eb="15">
      <t>ナイヨウ</t>
    </rPh>
    <rPh sb="38" eb="40">
      <t>テイキョウ</t>
    </rPh>
    <rPh sb="41" eb="43">
      <t>モウシコ</t>
    </rPh>
    <phoneticPr fontId="2"/>
  </si>
  <si>
    <r>
      <rPr>
        <b/>
        <sz val="12"/>
        <color theme="1"/>
        <rFont val="Meiryo UI"/>
        <family val="3"/>
        <charset val="128"/>
      </rPr>
      <t>16,500</t>
    </r>
    <r>
      <rPr>
        <sz val="12"/>
        <color theme="1"/>
        <rFont val="Meiryo UI"/>
        <family val="3"/>
        <charset val="128"/>
      </rPr>
      <t xml:space="preserve"> </t>
    </r>
    <r>
      <rPr>
        <b/>
        <sz val="12"/>
        <color theme="1"/>
        <rFont val="Meiryo UI"/>
        <family val="3"/>
        <charset val="128"/>
      </rPr>
      <t>円/月</t>
    </r>
    <phoneticPr fontId="2"/>
  </si>
  <si>
    <t>税抜価格　15,000円/月</t>
    <rPh sb="0" eb="2">
      <t>ぜいぬ</t>
    </rPh>
    <rPh sb="2" eb="4">
      <t>かかく</t>
    </rPh>
    <rPh sb="11" eb="12">
      <t>えん</t>
    </rPh>
    <rPh sb="13" eb="14">
      <t>つき</t>
    </rPh>
    <phoneticPr fontId="2" type="Hiragana"/>
  </si>
  <si>
    <t>KIYOMASA MoniDAS　申込書　②予測地点設定</t>
    <rPh sb="17" eb="19">
      <t>モウシコ</t>
    </rPh>
    <rPh sb="19" eb="20">
      <t>ショ</t>
    </rPh>
    <rPh sb="22" eb="24">
      <t>ヨソク</t>
    </rPh>
    <rPh sb="24" eb="26">
      <t>チテン</t>
    </rPh>
    <rPh sb="26" eb="28">
      <t>セッテイ</t>
    </rPh>
    <phoneticPr fontId="2"/>
  </si>
  <si>
    <r>
      <rPr>
        <b/>
        <sz val="12"/>
        <color theme="5" tint="-0.249977111117893"/>
        <rFont val="Meiryo UI"/>
        <family val="3"/>
        <charset val="128"/>
      </rPr>
      <t>◆</t>
    </r>
    <r>
      <rPr>
        <b/>
        <sz val="12"/>
        <color rgb="FF002060"/>
        <rFont val="Meiryo UI"/>
        <family val="3"/>
        <charset val="128"/>
      </rPr>
      <t>予測地点登録</t>
    </r>
    <rPh sb="1" eb="3">
      <t>ヨソク</t>
    </rPh>
    <rPh sb="3" eb="5">
      <t>チテン</t>
    </rPh>
    <rPh sb="5" eb="7">
      <t>トウロク</t>
    </rPh>
    <phoneticPr fontId="2"/>
  </si>
  <si>
    <r>
      <rPr>
        <b/>
        <sz val="13"/>
        <color theme="5" tint="-0.249977111117893"/>
        <rFont val="Meiryo UI"/>
        <family val="3"/>
        <charset val="128"/>
      </rPr>
      <t>◆</t>
    </r>
    <r>
      <rPr>
        <b/>
        <sz val="13"/>
        <color rgb="FF002060"/>
        <rFont val="Meiryo UI"/>
        <family val="3"/>
        <charset val="128"/>
      </rPr>
      <t xml:space="preserve">ポップアップ配信設定　※各項目推奨値（目安）が入っています。 </t>
    </r>
    <rPh sb="7" eb="9">
      <t>ハイシン</t>
    </rPh>
    <rPh sb="9" eb="11">
      <t>セッテイ</t>
    </rPh>
    <phoneticPr fontId="2"/>
  </si>
  <si>
    <t>●降水量ポップアップ</t>
    <rPh sb="1" eb="4">
      <t>コウスイリョウ</t>
    </rPh>
    <phoneticPr fontId="2"/>
  </si>
  <si>
    <t>①60分先　最大降水量</t>
    <rPh sb="3" eb="4">
      <t>フン</t>
    </rPh>
    <rPh sb="4" eb="5">
      <t>サキ</t>
    </rPh>
    <rPh sb="6" eb="8">
      <t>サイダイ</t>
    </rPh>
    <rPh sb="8" eb="11">
      <t>コウスイリョウ</t>
    </rPh>
    <phoneticPr fontId="2"/>
  </si>
  <si>
    <t>mm/h以上</t>
    <rPh sb="4" eb="6">
      <t>イジョウ</t>
    </rPh>
    <phoneticPr fontId="2"/>
  </si>
  <si>
    <t>②36時間先　最大降水量</t>
    <rPh sb="3" eb="5">
      <t>ジカン</t>
    </rPh>
    <rPh sb="5" eb="6">
      <t>サキ</t>
    </rPh>
    <rPh sb="7" eb="9">
      <t>サイダイ</t>
    </rPh>
    <rPh sb="9" eb="12">
      <t>コウスイリョウ</t>
    </rPh>
    <phoneticPr fontId="2"/>
  </si>
  <si>
    <t>●風速ポップアップ</t>
    <rPh sb="1" eb="3">
      <t>フウソク</t>
    </rPh>
    <phoneticPr fontId="2"/>
  </si>
  <si>
    <t>36時間先　平均風速の最大値</t>
    <rPh sb="2" eb="4">
      <t>ジカン</t>
    </rPh>
    <rPh sb="4" eb="5">
      <t>サキ</t>
    </rPh>
    <rPh sb="6" eb="8">
      <t>ヘイキン</t>
    </rPh>
    <rPh sb="8" eb="10">
      <t>フウソク</t>
    </rPh>
    <rPh sb="11" eb="14">
      <t>サイダイチ</t>
    </rPh>
    <phoneticPr fontId="2"/>
  </si>
  <si>
    <t>m/s以上</t>
    <rPh sb="3" eb="5">
      <t>イジョウ</t>
    </rPh>
    <phoneticPr fontId="2"/>
  </si>
  <si>
    <t>●WBGTポップアップ</t>
    <phoneticPr fontId="2"/>
  </si>
  <si>
    <t>36時間先　WBGT値の最大値</t>
    <rPh sb="2" eb="4">
      <t>ジカン</t>
    </rPh>
    <rPh sb="4" eb="5">
      <t>サキ</t>
    </rPh>
    <rPh sb="10" eb="11">
      <t>アタイ</t>
    </rPh>
    <rPh sb="12" eb="15">
      <t>サイダイチ</t>
    </rPh>
    <phoneticPr fontId="2"/>
  </si>
  <si>
    <t>以上</t>
    <rPh sb="0" eb="2">
      <t>イジョウ</t>
    </rPh>
    <phoneticPr fontId="2"/>
  </si>
  <si>
    <t>●特別警報・警報・注意報ポップアップ</t>
    <rPh sb="1" eb="5">
      <t>トクベツケイホウ</t>
    </rPh>
    <rPh sb="6" eb="8">
      <t>ケイホウ</t>
    </rPh>
    <rPh sb="9" eb="12">
      <t>チュウイホウ</t>
    </rPh>
    <phoneticPr fontId="2"/>
  </si>
  <si>
    <t>大雨特別警報</t>
    <rPh sb="0" eb="2">
      <t>オオアメ</t>
    </rPh>
    <rPh sb="2" eb="4">
      <t>トクベツ</t>
    </rPh>
    <rPh sb="4" eb="6">
      <t>ケイホウ</t>
    </rPh>
    <phoneticPr fontId="2"/>
  </si>
  <si>
    <t>暴風特別警報</t>
    <rPh sb="0" eb="2">
      <t>ボウフウ</t>
    </rPh>
    <rPh sb="2" eb="4">
      <t>トクベツ</t>
    </rPh>
    <rPh sb="4" eb="6">
      <t>ケイホウ</t>
    </rPh>
    <phoneticPr fontId="2"/>
  </si>
  <si>
    <t>暴風雪特別警報</t>
    <rPh sb="0" eb="3">
      <t>ボウフウセツ</t>
    </rPh>
    <rPh sb="3" eb="5">
      <t>トクベツ</t>
    </rPh>
    <rPh sb="5" eb="7">
      <t>ケイホウ</t>
    </rPh>
    <phoneticPr fontId="2"/>
  </si>
  <si>
    <t>波浪特別警報</t>
    <rPh sb="0" eb="2">
      <t>ハロウ</t>
    </rPh>
    <rPh sb="2" eb="4">
      <t>トクベツ</t>
    </rPh>
    <rPh sb="4" eb="6">
      <t>ケイホウ</t>
    </rPh>
    <phoneticPr fontId="2"/>
  </si>
  <si>
    <t>高潮特別警報</t>
    <rPh sb="0" eb="2">
      <t>タカシオ</t>
    </rPh>
    <rPh sb="2" eb="4">
      <t>トクベツ</t>
    </rPh>
    <rPh sb="4" eb="6">
      <t>ケイホウ</t>
    </rPh>
    <phoneticPr fontId="2"/>
  </si>
  <si>
    <t>●通知タイミング</t>
    <rPh sb="1" eb="3">
      <t>ツウチ</t>
    </rPh>
    <phoneticPr fontId="2"/>
  </si>
  <si>
    <t>警告の通知を画面に表示している時間や、繰り返し表示する回数など設定できます</t>
    <rPh sb="0" eb="2">
      <t>ケイコク</t>
    </rPh>
    <rPh sb="3" eb="5">
      <t>ツウチ</t>
    </rPh>
    <rPh sb="6" eb="8">
      <t>ガメン</t>
    </rPh>
    <rPh sb="9" eb="11">
      <t>ヒョウジ</t>
    </rPh>
    <rPh sb="15" eb="17">
      <t>ジカン</t>
    </rPh>
    <rPh sb="19" eb="20">
      <t>ク</t>
    </rPh>
    <rPh sb="21" eb="22">
      <t>カエ</t>
    </rPh>
    <rPh sb="23" eb="25">
      <t>ヒョウジ</t>
    </rPh>
    <rPh sb="27" eb="29">
      <t>カイスウ</t>
    </rPh>
    <rPh sb="31" eb="33">
      <t>セッテイ</t>
    </rPh>
    <phoneticPr fontId="2"/>
  </si>
  <si>
    <t>・警告通知を表示する時間</t>
    <rPh sb="1" eb="3">
      <t>ケイコク</t>
    </rPh>
    <rPh sb="3" eb="5">
      <t>ツウチ</t>
    </rPh>
    <rPh sb="6" eb="8">
      <t>ヒョウジ</t>
    </rPh>
    <rPh sb="10" eb="12">
      <t>ジカン</t>
    </rPh>
    <phoneticPr fontId="2"/>
  </si>
  <si>
    <t>・警告通知を繰り返す回数と時間間隔</t>
    <rPh sb="1" eb="3">
      <t>ケイコク</t>
    </rPh>
    <rPh sb="3" eb="5">
      <t>ツウチ</t>
    </rPh>
    <rPh sb="6" eb="7">
      <t>ク</t>
    </rPh>
    <rPh sb="8" eb="9">
      <t>カエ</t>
    </rPh>
    <rPh sb="10" eb="12">
      <t>カイスウ</t>
    </rPh>
    <rPh sb="13" eb="15">
      <t>ジカン</t>
    </rPh>
    <rPh sb="15" eb="17">
      <t>カンカク</t>
    </rPh>
    <phoneticPr fontId="2"/>
  </si>
  <si>
    <t>秒</t>
    <rPh sb="0" eb="1">
      <t>ビョウ</t>
    </rPh>
    <phoneticPr fontId="2"/>
  </si>
  <si>
    <t>回数</t>
    <rPh sb="0" eb="2">
      <t>カイスウ</t>
    </rPh>
    <phoneticPr fontId="2"/>
  </si>
  <si>
    <t>回</t>
    <rPh sb="0" eb="1">
      <t>カイ</t>
    </rPh>
    <phoneticPr fontId="2"/>
  </si>
  <si>
    <t>時間</t>
    <rPh sb="0" eb="2">
      <t>ジカン</t>
    </rPh>
    <phoneticPr fontId="2"/>
  </si>
  <si>
    <t>ポップ</t>
    <phoneticPr fontId="2"/>
  </si>
  <si>
    <t>音声</t>
    <rPh sb="0" eb="2">
      <t>オンセイ</t>
    </rPh>
    <phoneticPr fontId="2"/>
  </si>
  <si>
    <t>ON</t>
    <phoneticPr fontId="2"/>
  </si>
  <si>
    <t>※基準値や通知の設定は、運用開始後、現場様側で随時変更可能です。</t>
    <rPh sb="1" eb="4">
      <t>キジュンチ</t>
    </rPh>
    <rPh sb="5" eb="7">
      <t>ツウチ</t>
    </rPh>
    <rPh sb="8" eb="10">
      <t>セッテイ</t>
    </rPh>
    <rPh sb="12" eb="17">
      <t>ウンヨウカイシゴ</t>
    </rPh>
    <rPh sb="18" eb="20">
      <t>ゲンバ</t>
    </rPh>
    <rPh sb="20" eb="21">
      <t>サマ</t>
    </rPh>
    <rPh sb="21" eb="22">
      <t>ガワ</t>
    </rPh>
    <rPh sb="23" eb="25">
      <t>ズイジ</t>
    </rPh>
    <rPh sb="25" eb="27">
      <t>ヘンコウ</t>
    </rPh>
    <rPh sb="27" eb="29">
      <t>カノウ</t>
    </rPh>
    <phoneticPr fontId="2"/>
  </si>
  <si>
    <t>6</t>
    <phoneticPr fontId="2"/>
  </si>
  <si>
    <t>3</t>
    <phoneticPr fontId="2"/>
  </si>
  <si>
    <t>60</t>
    <phoneticPr fontId="2"/>
  </si>
  <si>
    <t>5</t>
    <phoneticPr fontId="2"/>
  </si>
  <si>
    <t>7</t>
    <phoneticPr fontId="2"/>
  </si>
  <si>
    <t>20</t>
    <phoneticPr fontId="2"/>
  </si>
  <si>
    <t>＜注意事項＞</t>
    <rPh sb="1" eb="5">
      <t>チュウイジコウ</t>
    </rPh>
    <phoneticPr fontId="2"/>
  </si>
  <si>
    <t>※フルHDサイズまで対応しています。</t>
    <rPh sb="10" eb="12">
      <t>タイオウ</t>
    </rPh>
    <phoneticPr fontId="2"/>
  </si>
  <si>
    <t>※同時表示は、3面までと制限させて頂いております。</t>
    <rPh sb="1" eb="3">
      <t>ドウジ</t>
    </rPh>
    <rPh sb="3" eb="5">
      <t>ヒョウジ</t>
    </rPh>
    <rPh sb="8" eb="9">
      <t>メン</t>
    </rPh>
    <rPh sb="12" eb="14">
      <t>セイゲン</t>
    </rPh>
    <rPh sb="17" eb="18">
      <t>イタダ</t>
    </rPh>
    <phoneticPr fontId="2"/>
  </si>
  <si>
    <t>※推奨ブラウザは、Google Chrome、Microsoft Edgeです。</t>
    <rPh sb="1" eb="3">
      <t>スイショウ</t>
    </rPh>
    <phoneticPr fontId="2"/>
  </si>
  <si>
    <t>元日</t>
    <rPh sb="0" eb="2">
      <t>ガンジツ</t>
    </rPh>
    <phoneticPr fontId="3"/>
  </si>
  <si>
    <t>年始</t>
    <rPh sb="0" eb="2">
      <t>ネンシ</t>
    </rPh>
    <phoneticPr fontId="3"/>
  </si>
  <si>
    <t>成人の日</t>
    <rPh sb="0" eb="2">
      <t>セイジン</t>
    </rPh>
    <rPh sb="3" eb="4">
      <t>ヒ</t>
    </rPh>
    <phoneticPr fontId="3"/>
  </si>
  <si>
    <t>建国記念の日</t>
  </si>
  <si>
    <t>振替休日</t>
    <rPh sb="0" eb="2">
      <t>フリカエ</t>
    </rPh>
    <rPh sb="2" eb="4">
      <t>キュウジツ</t>
    </rPh>
    <phoneticPr fontId="3"/>
  </si>
  <si>
    <t>天皇誕生日</t>
    <rPh sb="0" eb="2">
      <t>テンノウ</t>
    </rPh>
    <rPh sb="2" eb="5">
      <t>タンジョウビ</t>
    </rPh>
    <phoneticPr fontId="3"/>
  </si>
  <si>
    <t>春分の日</t>
    <rPh sb="0" eb="2">
      <t>シュンブン</t>
    </rPh>
    <rPh sb="3" eb="4">
      <t>ヒ</t>
    </rPh>
    <phoneticPr fontId="3"/>
  </si>
  <si>
    <t>昭和の日</t>
    <rPh sb="0" eb="2">
      <t>ショウワ</t>
    </rPh>
    <rPh sb="3" eb="4">
      <t>ヒ</t>
    </rPh>
    <phoneticPr fontId="3"/>
  </si>
  <si>
    <t>憲法記念日</t>
    <rPh sb="0" eb="4">
      <t>ケンポウキネン</t>
    </rPh>
    <rPh sb="4" eb="5">
      <t>ヒ</t>
    </rPh>
    <phoneticPr fontId="3"/>
  </si>
  <si>
    <t>みどりの日</t>
    <rPh sb="4" eb="5">
      <t>ヒ</t>
    </rPh>
    <phoneticPr fontId="3"/>
  </si>
  <si>
    <t>こどもの日</t>
    <rPh sb="4" eb="5">
      <t>ヒ</t>
    </rPh>
    <phoneticPr fontId="3"/>
  </si>
  <si>
    <t>海の日</t>
    <rPh sb="0" eb="1">
      <t>ウミ</t>
    </rPh>
    <rPh sb="2" eb="3">
      <t>ヒ</t>
    </rPh>
    <phoneticPr fontId="3"/>
  </si>
  <si>
    <t>山の日</t>
    <rPh sb="0" eb="1">
      <t>ヤマ</t>
    </rPh>
    <rPh sb="2" eb="3">
      <t>ヒ</t>
    </rPh>
    <phoneticPr fontId="3"/>
  </si>
  <si>
    <t>敬老の日</t>
    <rPh sb="0" eb="2">
      <t>ケイロウ</t>
    </rPh>
    <rPh sb="3" eb="4">
      <t>ヒ</t>
    </rPh>
    <phoneticPr fontId="3"/>
  </si>
  <si>
    <t>秋分の日</t>
    <rPh sb="0" eb="2">
      <t>シュウブン</t>
    </rPh>
    <rPh sb="3" eb="4">
      <t>ヒ</t>
    </rPh>
    <phoneticPr fontId="3"/>
  </si>
  <si>
    <t>スポーツの日</t>
    <rPh sb="5" eb="6">
      <t>ヒ</t>
    </rPh>
    <phoneticPr fontId="3"/>
  </si>
  <si>
    <t>文化の日</t>
    <rPh sb="0" eb="2">
      <t>ブンカ</t>
    </rPh>
    <rPh sb="3" eb="4">
      <t>ヒ</t>
    </rPh>
    <phoneticPr fontId="3"/>
  </si>
  <si>
    <t>振替休日</t>
    <rPh sb="0" eb="4">
      <t>フリカエキュウジツ</t>
    </rPh>
    <phoneticPr fontId="3"/>
  </si>
  <si>
    <t>勤労感謝の日</t>
    <rPh sb="0" eb="4">
      <t>キンロウカンシャ</t>
    </rPh>
    <rPh sb="5" eb="6">
      <t>ヒ</t>
    </rPh>
    <phoneticPr fontId="3"/>
  </si>
  <si>
    <t>年末</t>
    <rPh sb="0" eb="2">
      <t>ネンマツ</t>
    </rPh>
    <phoneticPr fontId="3"/>
  </si>
  <si>
    <t>大晦日</t>
    <rPh sb="0" eb="3">
      <t>オオミソカ</t>
    </rPh>
    <phoneticPr fontId="3"/>
  </si>
  <si>
    <t>申込書有効期限:2026年03月31日まで</t>
    <phoneticPr fontId="2"/>
  </si>
  <si>
    <t>昭和の日</t>
    <rPh sb="0" eb="2">
      <t>しょうわ</t>
    </rPh>
    <rPh sb="3" eb="4">
      <t>ひ</t>
    </rPh>
    <phoneticPr fontId="2" type="Hiragana"/>
  </si>
  <si>
    <t>憲法記念日</t>
    <rPh sb="0" eb="5">
      <t>けんぽうきねんび</t>
    </rPh>
    <phoneticPr fontId="2" type="Hiragana"/>
  </si>
  <si>
    <t>みどりの日</t>
    <rPh sb="4" eb="5">
      <t>ひ</t>
    </rPh>
    <phoneticPr fontId="2" type="Hiragana"/>
  </si>
  <si>
    <t>こどもの日</t>
    <rPh sb="4" eb="5">
      <t>ひ</t>
    </rPh>
    <phoneticPr fontId="2" type="Hiragana"/>
  </si>
  <si>
    <t>振替休日</t>
    <rPh sb="0" eb="4">
      <t>ふりかえきゅうじつ</t>
    </rPh>
    <phoneticPr fontId="2" type="Hiragana"/>
  </si>
  <si>
    <t>海の日</t>
    <rPh sb="0" eb="1">
      <t>うみ</t>
    </rPh>
    <rPh sb="2" eb="3">
      <t>ひ</t>
    </rPh>
    <phoneticPr fontId="2" type="Hiragana"/>
  </si>
  <si>
    <t>山の日</t>
    <rPh sb="0" eb="1">
      <t>やま</t>
    </rPh>
    <rPh sb="2" eb="3">
      <t>ひ</t>
    </rPh>
    <phoneticPr fontId="2" type="Hiragana"/>
  </si>
  <si>
    <t>敬老の日</t>
    <rPh sb="0" eb="2">
      <t>けいろう</t>
    </rPh>
    <rPh sb="3" eb="4">
      <t>ひ</t>
    </rPh>
    <phoneticPr fontId="2" type="Hiragana"/>
  </si>
  <si>
    <t>秋分の日</t>
    <rPh sb="0" eb="2">
      <t>しゅうぶん</t>
    </rPh>
    <rPh sb="3" eb="4">
      <t>ひ</t>
    </rPh>
    <phoneticPr fontId="2" type="Hiragana"/>
  </si>
  <si>
    <t>スポーツの日</t>
    <rPh sb="5" eb="6">
      <t>ひ</t>
    </rPh>
    <phoneticPr fontId="2" type="Hiragana"/>
  </si>
  <si>
    <t>文化の日</t>
    <rPh sb="0" eb="2">
      <t>ぶんか</t>
    </rPh>
    <rPh sb="3" eb="4">
      <t>ひ</t>
    </rPh>
    <phoneticPr fontId="2" type="Hiragana"/>
  </si>
  <si>
    <t>振替休日</t>
    <rPh sb="0" eb="2">
      <t>ふりかえ</t>
    </rPh>
    <rPh sb="2" eb="4">
      <t>きゅうじつ</t>
    </rPh>
    <phoneticPr fontId="2" type="Hiragana"/>
  </si>
  <si>
    <t>年末</t>
    <rPh sb="0" eb="2">
      <t>ねんまつ</t>
    </rPh>
    <phoneticPr fontId="2" type="Hiragana"/>
  </si>
  <si>
    <t>年始</t>
    <rPh sb="0" eb="2">
      <t>ねんし</t>
    </rPh>
    <phoneticPr fontId="2" type="Hiragana"/>
  </si>
  <si>
    <t>成人の日</t>
    <rPh sb="0" eb="2">
      <t>せいじん</t>
    </rPh>
    <rPh sb="3" eb="4">
      <t>ひ</t>
    </rPh>
    <phoneticPr fontId="2" type="Hiragana"/>
  </si>
  <si>
    <t>建国記念の日</t>
    <rPh sb="0" eb="4">
      <t>けんこくきねん</t>
    </rPh>
    <rPh sb="5" eb="6">
      <t>ひ</t>
    </rPh>
    <phoneticPr fontId="2" type="Hiragana"/>
  </si>
  <si>
    <t>天皇誕生日</t>
    <rPh sb="0" eb="2">
      <t>てんのう</t>
    </rPh>
    <rPh sb="2" eb="5">
      <t>たんじょうび</t>
    </rPh>
    <phoneticPr fontId="2" type="Hiragana"/>
  </si>
  <si>
    <t>春分の日</t>
    <rPh sb="0" eb="2">
      <t>しゅんぶん</t>
    </rPh>
    <rPh sb="3" eb="4">
      <t>ひ</t>
    </rPh>
    <phoneticPr fontId="2"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</si>
</sst>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_);[Red]\(0\)"/>
    <numFmt numFmtId="178" formatCode="#,##0_ "/>
    <numFmt numFmtId="179" formatCode="#,##0_);[Red]\(#,##0\)"/>
    <numFmt numFmtId="180" formatCode="0.00_ "/>
    <numFmt numFmtId="181" formatCode="[$-F800]dddd\,\ mmmm\ dd\,\ yyyy"/>
  </numFmts>
  <fonts count="108">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6"/>
      <name val="ＭＳ Ｐゴシック"/>
      <family val="3"/>
      <charset val="128"/>
    </font>
    <font>
      <sz val="11"/>
      <name val="Meiryo UI"/>
      <family val="3"/>
      <charset val="128"/>
    </font>
    <font>
      <b/>
      <sz val="11"/>
      <color indexed="14"/>
      <name val="Meiryo UI"/>
      <family val="3"/>
      <charset val="128"/>
    </font>
    <font>
      <b/>
      <sz val="10"/>
      <color indexed="10"/>
      <name val="Meiryo UI"/>
      <family val="3"/>
      <charset val="128"/>
    </font>
    <font>
      <b/>
      <sz val="12"/>
      <color indexed="10"/>
      <name val="Meiryo UI"/>
      <family val="3"/>
      <charset val="128"/>
    </font>
    <font>
      <b/>
      <sz val="18"/>
      <color indexed="10"/>
      <name val="Meiryo UI"/>
      <family val="3"/>
      <charset val="128"/>
    </font>
    <font>
      <sz val="10"/>
      <name val="Meiryo UI"/>
      <family val="3"/>
      <charset val="128"/>
    </font>
    <font>
      <b/>
      <sz val="11"/>
      <color indexed="10"/>
      <name val="Meiryo UI"/>
      <family val="3"/>
      <charset val="128"/>
    </font>
    <font>
      <sz val="9"/>
      <name val="Meiryo UI"/>
      <family val="3"/>
      <charset val="128"/>
    </font>
    <font>
      <b/>
      <sz val="12.5"/>
      <color indexed="10"/>
      <name val="Meiryo UI"/>
      <family val="3"/>
      <charset val="128"/>
    </font>
    <font>
      <sz val="14"/>
      <name val="Meiryo UI"/>
      <family val="3"/>
      <charset val="128"/>
    </font>
    <font>
      <b/>
      <u/>
      <sz val="12"/>
      <color indexed="12"/>
      <name val="Meiryo UI"/>
      <family val="3"/>
      <charset val="128"/>
    </font>
    <font>
      <b/>
      <sz val="9"/>
      <color indexed="12"/>
      <name val="Meiryo UI"/>
      <family val="3"/>
      <charset val="128"/>
    </font>
    <font>
      <b/>
      <u/>
      <sz val="14"/>
      <color indexed="12"/>
      <name val="Meiryo UI"/>
      <family val="3"/>
      <charset val="128"/>
    </font>
    <font>
      <b/>
      <sz val="10"/>
      <name val="Meiryo UI"/>
      <family val="3"/>
      <charset val="128"/>
    </font>
    <font>
      <sz val="11"/>
      <color indexed="12"/>
      <name val="Meiryo UI"/>
      <family val="3"/>
      <charset val="128"/>
    </font>
    <font>
      <u/>
      <sz val="12"/>
      <color indexed="12"/>
      <name val="Meiryo UI"/>
      <family val="3"/>
      <charset val="128"/>
    </font>
    <font>
      <sz val="8"/>
      <name val="Meiryo UI"/>
      <family val="3"/>
      <charset val="128"/>
    </font>
    <font>
      <i/>
      <u/>
      <sz val="14"/>
      <color indexed="10"/>
      <name val="Meiryo UI"/>
      <family val="3"/>
      <charset val="128"/>
    </font>
    <font>
      <b/>
      <sz val="14"/>
      <name val="Meiryo UI"/>
      <family val="3"/>
      <charset val="128"/>
    </font>
    <font>
      <sz val="7"/>
      <name val="Meiryo UI"/>
      <family val="3"/>
      <charset val="128"/>
    </font>
    <font>
      <sz val="9"/>
      <color indexed="9"/>
      <name val="Meiryo UI"/>
      <family val="3"/>
      <charset val="128"/>
    </font>
    <font>
      <b/>
      <sz val="10.5"/>
      <name val="Meiryo UI"/>
      <family val="3"/>
      <charset val="128"/>
    </font>
    <font>
      <b/>
      <sz val="11"/>
      <name val="Meiryo UI"/>
      <family val="3"/>
      <charset val="128"/>
    </font>
    <font>
      <b/>
      <sz val="9"/>
      <name val="Meiryo UI"/>
      <family val="3"/>
      <charset val="128"/>
    </font>
    <font>
      <sz val="12"/>
      <name val="Meiryo UI"/>
      <family val="3"/>
      <charset val="128"/>
    </font>
    <font>
      <b/>
      <sz val="12"/>
      <name val="Meiryo UI"/>
      <family val="3"/>
      <charset val="128"/>
    </font>
    <font>
      <u/>
      <sz val="11"/>
      <color indexed="12"/>
      <name val="Meiryo UI"/>
      <family val="3"/>
      <charset val="128"/>
    </font>
    <font>
      <sz val="10"/>
      <color indexed="56"/>
      <name val="Meiryo UI"/>
      <family val="3"/>
      <charset val="128"/>
    </font>
    <font>
      <b/>
      <sz val="11"/>
      <color indexed="8"/>
      <name val="Meiryo UI"/>
      <family val="3"/>
      <charset val="128"/>
    </font>
    <font>
      <sz val="16"/>
      <name val="Meiryo UI"/>
      <family val="3"/>
      <charset val="128"/>
    </font>
    <font>
      <sz val="11"/>
      <color indexed="9"/>
      <name val="Meiryo UI"/>
      <family val="3"/>
      <charset val="128"/>
    </font>
    <font>
      <sz val="11"/>
      <color indexed="8"/>
      <name val="Meiryo UI"/>
      <family val="3"/>
      <charset val="128"/>
    </font>
    <font>
      <b/>
      <u/>
      <sz val="11"/>
      <color indexed="12"/>
      <name val="Meiryo UI"/>
      <family val="3"/>
      <charset val="128"/>
    </font>
    <font>
      <sz val="10.5"/>
      <name val="Meiryo UI"/>
      <family val="3"/>
      <charset val="128"/>
    </font>
    <font>
      <b/>
      <sz val="16"/>
      <color indexed="9"/>
      <name val="Meiryo UI"/>
      <family val="3"/>
      <charset val="128"/>
    </font>
    <font>
      <sz val="10"/>
      <color indexed="18"/>
      <name val="Meiryo UI"/>
      <family val="3"/>
      <charset val="128"/>
    </font>
    <font>
      <sz val="6"/>
      <name val="Meiryo UI"/>
      <family val="3"/>
      <charset val="128"/>
    </font>
    <font>
      <sz val="18"/>
      <name val="Meiryo UI"/>
      <family val="3"/>
      <charset val="128"/>
    </font>
    <font>
      <b/>
      <sz val="6"/>
      <name val="Meiryo UI"/>
      <family val="3"/>
      <charset val="128"/>
    </font>
    <font>
      <b/>
      <sz val="18"/>
      <name val="Meiryo UI"/>
      <family val="3"/>
      <charset val="128"/>
    </font>
    <font>
      <b/>
      <sz val="16"/>
      <name val="Meiryo UI"/>
      <family val="3"/>
      <charset val="128"/>
    </font>
    <font>
      <b/>
      <sz val="8"/>
      <name val="Meiryo UI"/>
      <family val="3"/>
      <charset val="128"/>
    </font>
    <font>
      <i/>
      <sz val="12"/>
      <color indexed="10"/>
      <name val="Meiryo UI"/>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0"/>
      <name val="ＭＳ Ｐゴシック"/>
      <family val="3"/>
      <charset val="128"/>
    </font>
    <font>
      <b/>
      <sz val="9"/>
      <color rgb="FFFF0000"/>
      <name val="Meiryo UI"/>
      <family val="3"/>
      <charset val="128"/>
    </font>
    <font>
      <b/>
      <sz val="13"/>
      <color rgb="FFFF0000"/>
      <name val="Meiryo UI"/>
      <family val="3"/>
      <charset val="128"/>
    </font>
    <font>
      <sz val="11"/>
      <color rgb="FFFF0000"/>
      <name val="Meiryo UI"/>
      <family val="3"/>
      <charset val="128"/>
    </font>
    <font>
      <sz val="10"/>
      <color theme="0"/>
      <name val="Meiryo UI"/>
      <family val="3"/>
      <charset val="128"/>
    </font>
    <font>
      <sz val="9"/>
      <color rgb="FFFF0000"/>
      <name val="Meiryo UI"/>
      <family val="3"/>
      <charset val="128"/>
    </font>
    <font>
      <sz val="10"/>
      <color rgb="FFFF0000"/>
      <name val="Meiryo UI"/>
      <family val="3"/>
      <charset val="128"/>
    </font>
    <font>
      <sz val="11"/>
      <color rgb="FF002060"/>
      <name val="Meiryo UI"/>
      <family val="3"/>
      <charset val="128"/>
    </font>
    <font>
      <sz val="10"/>
      <color rgb="FF002060"/>
      <name val="Meiryo UI"/>
      <family val="3"/>
      <charset val="128"/>
    </font>
    <font>
      <sz val="11"/>
      <color theme="0"/>
      <name val="Meiryo UI"/>
      <family val="3"/>
      <charset val="128"/>
    </font>
    <font>
      <b/>
      <sz val="11"/>
      <color rgb="FFFF0000"/>
      <name val="Meiryo UI"/>
      <family val="3"/>
      <charset val="128"/>
    </font>
    <font>
      <b/>
      <sz val="14"/>
      <color rgb="FFFF0000"/>
      <name val="Meiryo UI"/>
      <family val="3"/>
      <charset val="128"/>
    </font>
    <font>
      <b/>
      <sz val="12"/>
      <color rgb="FF002060"/>
      <name val="Meiryo UI"/>
      <family val="3"/>
      <charset val="128"/>
    </font>
    <font>
      <sz val="9"/>
      <color theme="0"/>
      <name val="Meiryo UI"/>
      <family val="3"/>
      <charset val="128"/>
    </font>
    <font>
      <sz val="6"/>
      <color rgb="FFFF0000"/>
      <name val="Meiryo UI"/>
      <family val="3"/>
      <charset val="128"/>
    </font>
    <font>
      <sz val="11"/>
      <color theme="1"/>
      <name val="Meiryo UI"/>
      <family val="3"/>
      <charset val="128"/>
    </font>
    <font>
      <u/>
      <sz val="11"/>
      <color theme="0"/>
      <name val="Meiryo UI"/>
      <family val="3"/>
      <charset val="128"/>
    </font>
    <font>
      <b/>
      <sz val="14"/>
      <color theme="9"/>
      <name val="Meiryo UI"/>
      <family val="3"/>
      <charset val="128"/>
    </font>
    <font>
      <b/>
      <sz val="18"/>
      <color theme="0"/>
      <name val="Meiryo UI"/>
      <family val="3"/>
      <charset val="128"/>
    </font>
    <font>
      <sz val="8"/>
      <color theme="1"/>
      <name val="Meiryo UI"/>
      <family val="3"/>
      <charset val="128"/>
    </font>
    <font>
      <b/>
      <sz val="12"/>
      <color rgb="FF000099"/>
      <name val="Meiryo UI"/>
      <family val="3"/>
      <charset val="128"/>
    </font>
    <font>
      <b/>
      <sz val="12"/>
      <color rgb="FF0000FF"/>
      <name val="Meiryo UI"/>
      <family val="3"/>
      <charset val="128"/>
    </font>
    <font>
      <b/>
      <sz val="9"/>
      <color rgb="FF0000FF"/>
      <name val="Meiryo UI"/>
      <family val="3"/>
      <charset val="128"/>
    </font>
    <font>
      <sz val="8"/>
      <color theme="0"/>
      <name val="Meiryo UI"/>
      <family val="3"/>
      <charset val="128"/>
    </font>
    <font>
      <b/>
      <sz val="10"/>
      <color theme="1"/>
      <name val="Meiryo UI"/>
      <family val="3"/>
      <charset val="128"/>
    </font>
    <font>
      <b/>
      <sz val="14"/>
      <color theme="0"/>
      <name val="Meiryo UI"/>
      <family val="3"/>
      <charset val="128"/>
    </font>
    <font>
      <sz val="22"/>
      <color theme="1"/>
      <name val="Meiryo UI"/>
      <family val="3"/>
      <charset val="128"/>
    </font>
    <font>
      <b/>
      <sz val="11"/>
      <color theme="0"/>
      <name val="Inherit"/>
      <family val="2"/>
    </font>
    <font>
      <b/>
      <sz val="12"/>
      <color theme="1"/>
      <name val="Meiryo UI"/>
      <family val="3"/>
      <charset val="128"/>
    </font>
    <font>
      <sz val="12"/>
      <color theme="1"/>
      <name val="Meiryo UI"/>
      <family val="3"/>
      <charset val="128"/>
    </font>
    <font>
      <b/>
      <sz val="20"/>
      <color rgb="FF002060"/>
      <name val="Meiryo UI"/>
      <family val="3"/>
      <charset val="128"/>
    </font>
    <font>
      <b/>
      <sz val="11"/>
      <color rgb="FF002060"/>
      <name val="Meiryo UI"/>
      <family val="3"/>
      <charset val="128"/>
    </font>
    <font>
      <u/>
      <sz val="9"/>
      <color indexed="12"/>
      <name val="Meiryo UI"/>
      <family val="3"/>
      <charset val="128"/>
    </font>
    <font>
      <b/>
      <sz val="13"/>
      <color rgb="FF002060"/>
      <name val="Meiryo UI"/>
      <family val="3"/>
      <charset val="128"/>
    </font>
    <font>
      <b/>
      <sz val="16"/>
      <color theme="0"/>
      <name val="Meiryo UI"/>
      <family val="3"/>
      <charset val="128"/>
    </font>
    <font>
      <b/>
      <sz val="14"/>
      <color indexed="9"/>
      <name val="Meiryo UI"/>
      <family val="3"/>
      <charset val="128"/>
    </font>
    <font>
      <sz val="10"/>
      <color indexed="9"/>
      <name val="Meiryo UI"/>
      <family val="3"/>
      <charset val="128"/>
    </font>
    <font>
      <b/>
      <sz val="9"/>
      <color theme="5"/>
      <name val="Meiryo UI"/>
      <family val="3"/>
      <charset val="128"/>
    </font>
    <font>
      <b/>
      <sz val="18"/>
      <color rgb="FF002060"/>
      <name val="Meiryo UI"/>
      <family val="3"/>
      <charset val="128"/>
    </font>
    <font>
      <b/>
      <sz val="12"/>
      <color theme="5" tint="-0.249977111117893"/>
      <name val="Meiryo UI"/>
      <family val="3"/>
      <charset val="128"/>
    </font>
    <font>
      <b/>
      <sz val="10"/>
      <color rgb="FF002060"/>
      <name val="Meiryo UI"/>
      <family val="3"/>
      <charset val="128"/>
    </font>
    <font>
      <b/>
      <sz val="9"/>
      <color rgb="FF002060"/>
      <name val="Meiryo UI"/>
      <family val="3"/>
      <charset val="128"/>
    </font>
    <font>
      <b/>
      <sz val="13"/>
      <color theme="5" tint="-0.249977111117893"/>
      <name val="Meiryo UI"/>
      <family val="3"/>
      <charset val="128"/>
    </font>
  </fonts>
  <fills count="51">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bgColor indexed="64"/>
      </patternFill>
    </fill>
    <fill>
      <patternFill patternType="solid">
        <fgColor rgb="FF66FFFF"/>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002060"/>
        <bgColor indexed="64"/>
      </patternFill>
    </fill>
    <fill>
      <patternFill patternType="solid">
        <fgColor rgb="FF7030A0"/>
        <bgColor indexed="64"/>
      </patternFill>
    </fill>
    <fill>
      <patternFill patternType="solid">
        <fgColor rgb="FF0070C0"/>
        <bgColor indexed="64"/>
      </patternFill>
    </fill>
    <fill>
      <patternFill patternType="solid">
        <fgColor rgb="FF00B050"/>
        <bgColor indexed="64"/>
      </patternFill>
    </fill>
    <fill>
      <patternFill patternType="solid">
        <fgColor theme="8"/>
        <bgColor indexed="64"/>
      </patternFill>
    </fill>
    <fill>
      <patternFill patternType="solid">
        <fgColor theme="8" tint="0.79998168889431442"/>
        <bgColor indexed="64"/>
      </patternFill>
    </fill>
    <fill>
      <patternFill patternType="solid">
        <fgColor theme="8" tint="-0.249977111117893"/>
        <bgColor indexed="64"/>
      </patternFill>
    </fill>
    <fill>
      <patternFill patternType="solid">
        <fgColor theme="3"/>
        <bgColor indexed="64"/>
      </patternFill>
    </fill>
    <fill>
      <patternFill patternType="solid">
        <fgColor theme="5" tint="-0.249977111117893"/>
        <bgColor indexed="64"/>
      </patternFill>
    </fill>
    <fill>
      <patternFill patternType="solid">
        <fgColor theme="3" tint="0.39997558519241921"/>
        <bgColor indexed="64"/>
      </patternFill>
    </fill>
    <fill>
      <patternFill patternType="solid">
        <fgColor theme="9" tint="0.39997558519241921"/>
        <bgColor indexed="64"/>
      </patternFill>
    </fill>
    <fill>
      <patternFill patternType="solid">
        <fgColor theme="7" tint="0.59999389629810485"/>
        <bgColor indexed="64"/>
      </patternFill>
    </fill>
  </fills>
  <borders count="1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bottom/>
      <diagonal/>
    </border>
    <border>
      <left style="double">
        <color indexed="64"/>
      </left>
      <right/>
      <top/>
      <bottom/>
      <diagonal/>
    </border>
    <border>
      <left/>
      <right style="double">
        <color indexed="64"/>
      </right>
      <top/>
      <bottom/>
      <diagonal/>
    </border>
    <border>
      <left style="thin">
        <color indexed="54"/>
      </left>
      <right/>
      <top/>
      <bottom/>
      <diagonal/>
    </border>
    <border>
      <left style="thin">
        <color indexed="23"/>
      </left>
      <right/>
      <top style="thin">
        <color indexed="23"/>
      </top>
      <bottom/>
      <diagonal/>
    </border>
    <border>
      <left/>
      <right/>
      <top style="thin">
        <color indexed="23"/>
      </top>
      <bottom/>
      <diagonal/>
    </border>
    <border>
      <left/>
      <right style="thin">
        <color indexed="23"/>
      </right>
      <top style="thin">
        <color indexed="23"/>
      </top>
      <bottom/>
      <diagonal/>
    </border>
    <border>
      <left style="double">
        <color indexed="64"/>
      </left>
      <right/>
      <top/>
      <bottom style="double">
        <color indexed="64"/>
      </bottom>
      <diagonal/>
    </border>
    <border>
      <left/>
      <right/>
      <top/>
      <bottom style="double">
        <color indexed="64"/>
      </bottom>
      <diagonal/>
    </border>
    <border>
      <left style="thin">
        <color indexed="23"/>
      </left>
      <right/>
      <top/>
      <bottom style="double">
        <color indexed="64"/>
      </bottom>
      <diagonal/>
    </border>
    <border>
      <left/>
      <right style="thin">
        <color indexed="23"/>
      </right>
      <top/>
      <bottom style="double">
        <color indexed="64"/>
      </bottom>
      <diagonal/>
    </border>
    <border>
      <left/>
      <right style="double">
        <color indexed="64"/>
      </right>
      <top/>
      <bottom style="double">
        <color indexed="64"/>
      </bottom>
      <diagonal/>
    </border>
    <border>
      <left style="dashed">
        <color indexed="64"/>
      </left>
      <right style="dashed">
        <color indexed="64"/>
      </right>
      <top style="dashed">
        <color indexed="64"/>
      </top>
      <bottom style="dashed">
        <color indexed="64"/>
      </bottom>
      <diagonal/>
    </border>
    <border>
      <left style="thin">
        <color indexed="54"/>
      </left>
      <right/>
      <top style="thin">
        <color indexed="54"/>
      </top>
      <bottom style="thin">
        <color indexed="54"/>
      </bottom>
      <diagonal/>
    </border>
    <border>
      <left/>
      <right/>
      <top style="thin">
        <color indexed="54"/>
      </top>
      <bottom style="thin">
        <color indexed="54"/>
      </bottom>
      <diagonal/>
    </border>
    <border>
      <left/>
      <right style="thin">
        <color indexed="54"/>
      </right>
      <top style="thin">
        <color indexed="54"/>
      </top>
      <bottom style="thin">
        <color indexed="54"/>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theme="7" tint="-0.249977111117893"/>
      </right>
      <top style="thin">
        <color theme="7" tint="-0.249977111117893"/>
      </top>
      <bottom style="thin">
        <color theme="7" tint="-0.249977111117893"/>
      </bottom>
      <diagonal/>
    </border>
    <border>
      <left/>
      <right/>
      <top/>
      <bottom style="medium">
        <color rgb="FF002060"/>
      </bottom>
      <diagonal/>
    </border>
    <border>
      <left style="medium">
        <color theme="1" tint="0.14999847407452621"/>
      </left>
      <right style="medium">
        <color theme="1" tint="0.14999847407452621"/>
      </right>
      <top style="medium">
        <color theme="1" tint="0.14999847407452621"/>
      </top>
      <bottom style="medium">
        <color theme="1" tint="0.14999847407452621"/>
      </bottom>
      <diagonal/>
    </border>
    <border>
      <left style="thin">
        <color theme="1" tint="0.14999847407452621"/>
      </left>
      <right/>
      <top style="thin">
        <color theme="1" tint="0.14999847407452621"/>
      </top>
      <bottom/>
      <diagonal/>
    </border>
    <border>
      <left/>
      <right/>
      <top style="thin">
        <color theme="1" tint="0.14999847407452621"/>
      </top>
      <bottom/>
      <diagonal/>
    </border>
    <border>
      <left/>
      <right style="thin">
        <color theme="1" tint="0.14999847407452621"/>
      </right>
      <top style="thin">
        <color theme="1" tint="0.14999847407452621"/>
      </top>
      <bottom/>
      <diagonal/>
    </border>
    <border>
      <left style="thin">
        <color theme="1" tint="0.14999847407452621"/>
      </left>
      <right/>
      <top/>
      <bottom/>
      <diagonal/>
    </border>
    <border>
      <left/>
      <right style="thin">
        <color theme="1" tint="0.14999847407452621"/>
      </right>
      <top/>
      <bottom/>
      <diagonal/>
    </border>
    <border>
      <left style="thin">
        <color theme="1" tint="0.14999847407452621"/>
      </left>
      <right/>
      <top/>
      <bottom style="thin">
        <color theme="1" tint="0.14999847407452621"/>
      </bottom>
      <diagonal/>
    </border>
    <border>
      <left/>
      <right/>
      <top/>
      <bottom style="thin">
        <color theme="1" tint="0.14999847407452621"/>
      </bottom>
      <diagonal/>
    </border>
    <border>
      <left/>
      <right style="thin">
        <color theme="1" tint="0.14999847407452621"/>
      </right>
      <top/>
      <bottom style="thin">
        <color theme="1" tint="0.14999847407452621"/>
      </bottom>
      <diagonal/>
    </border>
    <border>
      <left style="thin">
        <color theme="7" tint="-0.249977111117893"/>
      </left>
      <right/>
      <top style="thin">
        <color rgb="FF333399"/>
      </top>
      <bottom style="thin">
        <color rgb="FF333399"/>
      </bottom>
      <diagonal/>
    </border>
    <border>
      <left/>
      <right/>
      <top style="thin">
        <color rgb="FF333399"/>
      </top>
      <bottom style="thin">
        <color rgb="FF333399"/>
      </bottom>
      <diagonal/>
    </border>
    <border>
      <left/>
      <right style="thin">
        <color rgb="FF333399"/>
      </right>
      <top style="thin">
        <color rgb="FF333399"/>
      </top>
      <bottom style="thin">
        <color rgb="FF333399"/>
      </bottom>
      <diagonal/>
    </border>
    <border>
      <left style="thin">
        <color theme="1" tint="0.14999847407452621"/>
      </left>
      <right/>
      <top style="thin">
        <color theme="1" tint="0.14999847407452621"/>
      </top>
      <bottom style="thin">
        <color theme="1" tint="0.14999847407452621"/>
      </bottom>
      <diagonal/>
    </border>
    <border>
      <left/>
      <right style="thin">
        <color theme="1" tint="0.14999847407452621"/>
      </right>
      <top style="thin">
        <color theme="1" tint="0.14999847407452621"/>
      </top>
      <bottom style="thin">
        <color theme="1" tint="0.14999847407452621"/>
      </bottom>
      <diagonal/>
    </border>
    <border>
      <left style="thin">
        <color theme="7" tint="-0.249977111117893"/>
      </left>
      <right/>
      <top style="thin">
        <color theme="7" tint="-0.249977111117893"/>
      </top>
      <bottom style="thin">
        <color theme="7" tint="-0.249977111117893"/>
      </bottom>
      <diagonal/>
    </border>
    <border>
      <left/>
      <right/>
      <top style="thin">
        <color theme="7" tint="-0.249977111117893"/>
      </top>
      <bottom style="thin">
        <color theme="7" tint="-0.249977111117893"/>
      </bottom>
      <diagonal/>
    </border>
    <border>
      <left/>
      <right/>
      <top style="thin">
        <color theme="1" tint="0.14999847407452621"/>
      </top>
      <bottom style="thin">
        <color theme="1" tint="0.14999847407452621"/>
      </bottom>
      <diagonal/>
    </border>
    <border>
      <left style="thin">
        <color indexed="54"/>
      </left>
      <right/>
      <top style="thin">
        <color indexed="54"/>
      </top>
      <bottom style="thin">
        <color rgb="FF666699"/>
      </bottom>
      <diagonal/>
    </border>
    <border>
      <left/>
      <right/>
      <top style="thin">
        <color indexed="54"/>
      </top>
      <bottom style="thin">
        <color rgb="FF666699"/>
      </bottom>
      <diagonal/>
    </border>
    <border>
      <left/>
      <right style="thin">
        <color indexed="54"/>
      </right>
      <top style="thin">
        <color indexed="54"/>
      </top>
      <bottom style="thin">
        <color rgb="FF666699"/>
      </bottom>
      <diagonal/>
    </border>
    <border>
      <left style="double">
        <color theme="7" tint="-0.249977111117893"/>
      </left>
      <right/>
      <top style="double">
        <color rgb="FF333399"/>
      </top>
      <bottom style="double">
        <color rgb="FF333399"/>
      </bottom>
      <diagonal/>
    </border>
    <border>
      <left/>
      <right/>
      <top style="double">
        <color rgb="FF333399"/>
      </top>
      <bottom style="double">
        <color rgb="FF333399"/>
      </bottom>
      <diagonal/>
    </border>
    <border>
      <left/>
      <right style="double">
        <color rgb="FF333399"/>
      </right>
      <top style="double">
        <color rgb="FF333399"/>
      </top>
      <bottom style="double">
        <color rgb="FF333399"/>
      </bottom>
      <diagonal/>
    </border>
    <border>
      <left style="thin">
        <color rgb="FF333399"/>
      </left>
      <right/>
      <top/>
      <bottom/>
      <diagonal/>
    </border>
    <border>
      <left style="double">
        <color theme="7" tint="-0.249977111117893"/>
      </left>
      <right/>
      <top style="double">
        <color theme="7" tint="-0.249977111117893"/>
      </top>
      <bottom style="double">
        <color theme="7" tint="-0.249977111117893"/>
      </bottom>
      <diagonal/>
    </border>
    <border>
      <left/>
      <right/>
      <top style="double">
        <color theme="7" tint="-0.249977111117893"/>
      </top>
      <bottom style="double">
        <color theme="7" tint="-0.249977111117893"/>
      </bottom>
      <diagonal/>
    </border>
    <border>
      <left/>
      <right style="double">
        <color theme="7" tint="-0.249977111117893"/>
      </right>
      <top style="double">
        <color theme="7" tint="-0.249977111117893"/>
      </top>
      <bottom style="double">
        <color theme="7" tint="-0.249977111117893"/>
      </bottom>
      <diagonal/>
    </border>
    <border>
      <left style="double">
        <color rgb="FF00B0F0"/>
      </left>
      <right style="slantDashDot">
        <color theme="7" tint="-0.499984740745262"/>
      </right>
      <top style="double">
        <color rgb="FF00B0F0"/>
      </top>
      <bottom style="double">
        <color rgb="FF00B0F0"/>
      </bottom>
      <diagonal/>
    </border>
    <border>
      <left style="slantDashDot">
        <color theme="7" tint="-0.499984740745262"/>
      </left>
      <right style="slantDashDot">
        <color theme="7" tint="-0.499984740745262"/>
      </right>
      <top style="double">
        <color rgb="FF00B0F0"/>
      </top>
      <bottom style="double">
        <color rgb="FF00B0F0"/>
      </bottom>
      <diagonal/>
    </border>
    <border>
      <left style="slantDashDot">
        <color theme="7" tint="-0.499984740745262"/>
      </left>
      <right style="double">
        <color rgb="FF00B0F0"/>
      </right>
      <top style="double">
        <color rgb="FF00B0F0"/>
      </top>
      <bottom style="double">
        <color rgb="FF00B0F0"/>
      </bottom>
      <diagonal/>
    </border>
    <border>
      <left style="double">
        <color indexed="64"/>
      </left>
      <right/>
      <top/>
      <bottom style="thin">
        <color theme="0" tint="-0.34998626667073579"/>
      </bottom>
      <diagonal/>
    </border>
    <border>
      <left/>
      <right/>
      <top/>
      <bottom style="thin">
        <color theme="0" tint="-0.34998626667073579"/>
      </bottom>
      <diagonal/>
    </border>
    <border>
      <left/>
      <right style="double">
        <color indexed="64"/>
      </right>
      <top/>
      <bottom style="thin">
        <color theme="0" tint="-0.34998626667073579"/>
      </bottom>
      <diagonal/>
    </border>
    <border>
      <left/>
      <right/>
      <top style="thin">
        <color theme="0" tint="-0.34998626667073579"/>
      </top>
      <bottom/>
      <diagonal/>
    </border>
    <border>
      <left style="medium">
        <color rgb="FF002060"/>
      </left>
      <right/>
      <top style="medium">
        <color rgb="FF002060"/>
      </top>
      <bottom/>
      <diagonal/>
    </border>
    <border>
      <left/>
      <right/>
      <top style="medium">
        <color rgb="FF002060"/>
      </top>
      <bottom/>
      <diagonal/>
    </border>
    <border>
      <left style="medium">
        <color rgb="FF002060"/>
      </left>
      <right/>
      <top/>
      <bottom style="medium">
        <color rgb="FF002060"/>
      </bottom>
      <diagonal/>
    </border>
    <border>
      <left/>
      <right style="medium">
        <color rgb="FF002060"/>
      </right>
      <top style="medium">
        <color rgb="FF002060"/>
      </top>
      <bottom/>
      <diagonal/>
    </border>
    <border>
      <left/>
      <right style="medium">
        <color rgb="FF002060"/>
      </right>
      <top/>
      <bottom style="medium">
        <color rgb="FF002060"/>
      </bottom>
      <diagonal/>
    </border>
    <border>
      <left style="medium">
        <color theme="1" tint="0.14999847407452621"/>
      </left>
      <right/>
      <top style="medium">
        <color theme="1" tint="0.14999847407452621"/>
      </top>
      <bottom style="medium">
        <color theme="1" tint="0.14999847407452621"/>
      </bottom>
      <diagonal/>
    </border>
    <border>
      <left/>
      <right/>
      <top style="medium">
        <color theme="1" tint="0.14999847407452621"/>
      </top>
      <bottom style="medium">
        <color theme="1" tint="0.14999847407452621"/>
      </bottom>
      <diagonal/>
    </border>
    <border>
      <left/>
      <right style="medium">
        <color theme="1" tint="0.14999847407452621"/>
      </right>
      <top style="medium">
        <color theme="1" tint="0.14999847407452621"/>
      </top>
      <bottom style="medium">
        <color theme="1" tint="0.1499984740745262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666699"/>
      </left>
      <right/>
      <top style="thin">
        <color rgb="FF666699"/>
      </top>
      <bottom/>
      <diagonal/>
    </border>
    <border>
      <left/>
      <right/>
      <top style="thin">
        <color rgb="FF666699"/>
      </top>
      <bottom/>
      <diagonal/>
    </border>
    <border>
      <left/>
      <right style="thin">
        <color rgb="FF666699"/>
      </right>
      <top style="thin">
        <color rgb="FF666699"/>
      </top>
      <bottom/>
      <diagonal/>
    </border>
    <border>
      <left/>
      <right style="thin">
        <color theme="4" tint="-0.249977111117893"/>
      </right>
      <top/>
      <bottom/>
      <diagonal/>
    </border>
    <border>
      <left/>
      <right/>
      <top style="thin">
        <color theme="4" tint="-0.249977111117893"/>
      </top>
      <bottom/>
      <diagonal/>
    </border>
    <border>
      <left style="thin">
        <color theme="4" tint="-0.249977111117893"/>
      </left>
      <right style="thin">
        <color indexed="64"/>
      </right>
      <top style="thin">
        <color theme="4" tint="-0.249977111117893"/>
      </top>
      <bottom style="thin">
        <color theme="4" tint="-0.249977111117893"/>
      </bottom>
      <diagonal/>
    </border>
    <border>
      <left style="thin">
        <color indexed="64"/>
      </left>
      <right style="thin">
        <color indexed="64"/>
      </right>
      <top style="thin">
        <color theme="4" tint="-0.249977111117893"/>
      </top>
      <bottom style="thin">
        <color theme="4" tint="-0.249977111117893"/>
      </bottom>
      <diagonal/>
    </border>
    <border>
      <left style="thin">
        <color indexed="64"/>
      </left>
      <right style="thin">
        <color theme="4" tint="-0.249977111117893"/>
      </right>
      <top style="thin">
        <color theme="4" tint="-0.249977111117893"/>
      </top>
      <bottom style="thin">
        <color theme="4" tint="-0.249977111117893"/>
      </bottom>
      <diagonal/>
    </border>
    <border>
      <left style="thin">
        <color theme="4" tint="-0.249977111117893"/>
      </left>
      <right/>
      <top/>
      <bottom/>
      <diagonal/>
    </border>
    <border>
      <left style="medium">
        <color theme="1"/>
      </left>
      <right/>
      <top style="medium">
        <color theme="1"/>
      </top>
      <bottom/>
      <diagonal/>
    </border>
    <border>
      <left/>
      <right style="medium">
        <color theme="1"/>
      </right>
      <top style="medium">
        <color theme="1"/>
      </top>
      <bottom/>
      <diagonal/>
    </border>
    <border>
      <left style="medium">
        <color theme="1"/>
      </left>
      <right/>
      <top/>
      <bottom style="medium">
        <color theme="1"/>
      </bottom>
      <diagonal/>
    </border>
    <border>
      <left/>
      <right style="medium">
        <color theme="1"/>
      </right>
      <top/>
      <bottom style="medium">
        <color theme="1"/>
      </bottom>
      <diagonal/>
    </border>
    <border>
      <left style="thin">
        <color theme="4" tint="-0.249977111117893"/>
      </left>
      <right/>
      <top style="thin">
        <color theme="4" tint="-0.249977111117893"/>
      </top>
      <bottom/>
      <diagonal/>
    </border>
    <border>
      <left/>
      <right style="thin">
        <color theme="7" tint="-0.249977111117893"/>
      </right>
      <top style="thin">
        <color theme="4" tint="-0.249977111117893"/>
      </top>
      <bottom/>
      <diagonal/>
    </border>
    <border>
      <left style="thin">
        <color theme="7" tint="-0.249977111117893"/>
      </left>
      <right/>
      <top style="thin">
        <color theme="4" tint="-0.249977111117893"/>
      </top>
      <bottom style="thin">
        <color theme="4" tint="-0.249977111117893"/>
      </bottom>
      <diagonal/>
    </border>
    <border>
      <left/>
      <right/>
      <top style="thin">
        <color theme="4" tint="-0.249977111117893"/>
      </top>
      <bottom style="thin">
        <color theme="4" tint="-0.249977111117893"/>
      </bottom>
      <diagonal/>
    </border>
    <border>
      <left/>
      <right style="thin">
        <color theme="4" tint="-0.249977111117893"/>
      </right>
      <top style="thin">
        <color theme="4" tint="-0.249977111117893"/>
      </top>
      <bottom style="thin">
        <color theme="4" tint="-0.249977111117893"/>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s>
  <cellStyleXfs count="46">
    <xf numFmtId="0" fontId="0" fillId="0" borderId="0"/>
    <xf numFmtId="0" fontId="48" fillId="4" borderId="0" applyNumberFormat="0" applyBorder="0" applyAlignment="0" applyProtection="0">
      <alignment vertical="center"/>
    </xf>
    <xf numFmtId="0" fontId="48" fillId="5" borderId="0" applyNumberFormat="0" applyBorder="0" applyAlignment="0" applyProtection="0">
      <alignment vertical="center"/>
    </xf>
    <xf numFmtId="0" fontId="48" fillId="6" borderId="0" applyNumberFormat="0" applyBorder="0" applyAlignment="0" applyProtection="0">
      <alignment vertical="center"/>
    </xf>
    <xf numFmtId="0" fontId="48" fillId="7" borderId="0" applyNumberFormat="0" applyBorder="0" applyAlignment="0" applyProtection="0">
      <alignment vertical="center"/>
    </xf>
    <xf numFmtId="0" fontId="48" fillId="8" borderId="0" applyNumberFormat="0" applyBorder="0" applyAlignment="0" applyProtection="0">
      <alignment vertical="center"/>
    </xf>
    <xf numFmtId="0" fontId="48" fillId="9" borderId="0" applyNumberFormat="0" applyBorder="0" applyAlignment="0" applyProtection="0">
      <alignment vertical="center"/>
    </xf>
    <xf numFmtId="0" fontId="48"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8" fillId="15" borderId="0" applyNumberFormat="0" applyBorder="0" applyAlignment="0" applyProtection="0">
      <alignment vertical="center"/>
    </xf>
    <xf numFmtId="0" fontId="49"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49" fillId="27" borderId="0" applyNumberFormat="0" applyBorder="0" applyAlignment="0" applyProtection="0">
      <alignment vertical="center"/>
    </xf>
    <xf numFmtId="0" fontId="50" fillId="0" borderId="0" applyNumberFormat="0" applyFill="0" applyBorder="0" applyAlignment="0" applyProtection="0">
      <alignment vertical="center"/>
    </xf>
    <xf numFmtId="0" fontId="51" fillId="28" borderId="32" applyNumberFormat="0" applyAlignment="0" applyProtection="0">
      <alignment vertical="center"/>
    </xf>
    <xf numFmtId="0" fontId="52" fillId="29" borderId="0" applyNumberFormat="0" applyBorder="0" applyAlignment="0" applyProtection="0">
      <alignment vertical="center"/>
    </xf>
    <xf numFmtId="0" fontId="3" fillId="0" borderId="0" applyNumberFormat="0" applyFill="0" applyBorder="0" applyAlignment="0" applyProtection="0">
      <alignment vertical="top"/>
      <protection locked="0"/>
    </xf>
    <xf numFmtId="0" fontId="48" fillId="30" borderId="33" applyNumberFormat="0" applyFont="0" applyAlignment="0" applyProtection="0">
      <alignment vertical="center"/>
    </xf>
    <xf numFmtId="0" fontId="53" fillId="0" borderId="34" applyNumberFormat="0" applyFill="0" applyAlignment="0" applyProtection="0">
      <alignment vertical="center"/>
    </xf>
    <xf numFmtId="0" fontId="54" fillId="31" borderId="0" applyNumberFormat="0" applyBorder="0" applyAlignment="0" applyProtection="0">
      <alignment vertical="center"/>
    </xf>
    <xf numFmtId="0" fontId="55" fillId="32" borderId="35" applyNumberFormat="0" applyAlignment="0" applyProtection="0">
      <alignment vertical="center"/>
    </xf>
    <xf numFmtId="0" fontId="56" fillId="0" borderId="0" applyNumberFormat="0" applyFill="0" applyBorder="0" applyAlignment="0" applyProtection="0">
      <alignment vertical="center"/>
    </xf>
    <xf numFmtId="38" fontId="1" fillId="0" borderId="0" applyFont="0" applyFill="0" applyBorder="0" applyAlignment="0" applyProtection="0">
      <alignment vertical="center"/>
    </xf>
    <xf numFmtId="0" fontId="57" fillId="0" borderId="36" applyNumberFormat="0" applyFill="0" applyAlignment="0" applyProtection="0">
      <alignment vertical="center"/>
    </xf>
    <xf numFmtId="0" fontId="58" fillId="0" borderId="37" applyNumberFormat="0" applyFill="0" applyAlignment="0" applyProtection="0">
      <alignment vertical="center"/>
    </xf>
    <xf numFmtId="0" fontId="59" fillId="0" borderId="38" applyNumberFormat="0" applyFill="0" applyAlignment="0" applyProtection="0">
      <alignment vertical="center"/>
    </xf>
    <xf numFmtId="0" fontId="59" fillId="0" borderId="0" applyNumberFormat="0" applyFill="0" applyBorder="0" applyAlignment="0" applyProtection="0">
      <alignment vertical="center"/>
    </xf>
    <xf numFmtId="0" fontId="60" fillId="0" borderId="39" applyNumberFormat="0" applyFill="0" applyAlignment="0" applyProtection="0">
      <alignment vertical="center"/>
    </xf>
    <xf numFmtId="0" fontId="61" fillId="32" borderId="40" applyNumberFormat="0" applyAlignment="0" applyProtection="0">
      <alignment vertical="center"/>
    </xf>
    <xf numFmtId="0" fontId="62" fillId="0" borderId="0" applyNumberFormat="0" applyFill="0" applyBorder="0" applyAlignment="0" applyProtection="0">
      <alignment vertical="center"/>
    </xf>
    <xf numFmtId="0" fontId="63" fillId="33" borderId="35" applyNumberFormat="0" applyAlignment="0" applyProtection="0">
      <alignment vertical="center"/>
    </xf>
    <xf numFmtId="0" fontId="48" fillId="0" borderId="0">
      <alignment vertical="center"/>
    </xf>
    <xf numFmtId="0" fontId="48" fillId="0" borderId="0">
      <alignment vertical="center"/>
    </xf>
    <xf numFmtId="0" fontId="64" fillId="34" borderId="0" applyNumberFormat="0" applyBorder="0" applyAlignment="0" applyProtection="0">
      <alignment vertical="center"/>
    </xf>
  </cellStyleXfs>
  <cellXfs count="501">
    <xf numFmtId="0" fontId="0" fillId="0" borderId="0" xfId="0"/>
    <xf numFmtId="49" fontId="65" fillId="0" borderId="0" xfId="0" applyNumberFormat="1" applyFont="1"/>
    <xf numFmtId="0" fontId="65" fillId="2" borderId="0" xfId="0" applyFont="1" applyFill="1"/>
    <xf numFmtId="49" fontId="65" fillId="2" borderId="0" xfId="0" applyNumberFormat="1" applyFont="1" applyFill="1"/>
    <xf numFmtId="0" fontId="65" fillId="2" borderId="0" xfId="0" applyFont="1" applyFill="1" applyAlignment="1">
      <alignment horizontal="left"/>
    </xf>
    <xf numFmtId="0" fontId="5" fillId="35" borderId="0" xfId="0" applyFont="1" applyFill="1"/>
    <xf numFmtId="0" fontId="5" fillId="0" borderId="0" xfId="0" applyFont="1"/>
    <xf numFmtId="0" fontId="74" fillId="0" borderId="0" xfId="0" applyFont="1"/>
    <xf numFmtId="0" fontId="74" fillId="35" borderId="0" xfId="0" applyFont="1" applyFill="1"/>
    <xf numFmtId="177" fontId="74" fillId="35" borderId="0" xfId="0" applyNumberFormat="1" applyFont="1" applyFill="1"/>
    <xf numFmtId="0" fontId="74" fillId="2" borderId="0" xfId="0" applyFont="1" applyFill="1"/>
    <xf numFmtId="49" fontId="74" fillId="0" borderId="0" xfId="0" applyNumberFormat="1" applyFont="1" applyAlignment="1">
      <alignment vertical="center"/>
    </xf>
    <xf numFmtId="49" fontId="5" fillId="0" borderId="0" xfId="0" applyNumberFormat="1" applyFont="1" applyAlignment="1">
      <alignment vertical="center"/>
    </xf>
    <xf numFmtId="179" fontId="5" fillId="0" borderId="0" xfId="0" applyNumberFormat="1" applyFont="1" applyAlignment="1">
      <alignment vertical="center"/>
    </xf>
    <xf numFmtId="49" fontId="21" fillId="0" borderId="0" xfId="0" applyNumberFormat="1" applyFont="1" applyAlignment="1">
      <alignment horizontal="center" vertical="center"/>
    </xf>
    <xf numFmtId="49" fontId="35" fillId="0" borderId="0" xfId="0" applyNumberFormat="1" applyFont="1" applyAlignment="1">
      <alignment vertical="center"/>
    </xf>
    <xf numFmtId="179" fontId="10" fillId="0" borderId="0" xfId="0" applyNumberFormat="1" applyFont="1" applyAlignment="1">
      <alignment vertical="center"/>
    </xf>
    <xf numFmtId="49" fontId="35" fillId="0" borderId="0" xfId="0" applyNumberFormat="1" applyFont="1" applyAlignment="1">
      <alignment horizontal="center" vertical="center"/>
    </xf>
    <xf numFmtId="179" fontId="10" fillId="0" borderId="0" xfId="0" applyNumberFormat="1" applyFont="1" applyAlignment="1">
      <alignment horizontal="center" vertical="center"/>
    </xf>
    <xf numFmtId="49" fontId="10" fillId="35" borderId="0" xfId="0" applyNumberFormat="1" applyFont="1" applyFill="1" applyAlignment="1">
      <alignment vertical="center"/>
    </xf>
    <xf numFmtId="14" fontId="74" fillId="35" borderId="0" xfId="0" applyNumberFormat="1" applyFont="1" applyFill="1"/>
    <xf numFmtId="0" fontId="68" fillId="0" borderId="0" xfId="0" applyFont="1"/>
    <xf numFmtId="49" fontId="10" fillId="35" borderId="43" xfId="0" applyNumberFormat="1" applyFont="1" applyFill="1" applyBorder="1" applyAlignment="1" applyProtection="1">
      <alignment horizontal="center" vertical="center"/>
      <protection locked="0"/>
    </xf>
    <xf numFmtId="0" fontId="5" fillId="2" borderId="0" xfId="0" applyFont="1" applyFill="1"/>
    <xf numFmtId="0" fontId="69" fillId="35" borderId="0" xfId="44" applyFont="1" applyFill="1" applyAlignment="1">
      <alignment horizontal="center" shrinkToFit="1"/>
    </xf>
    <xf numFmtId="0" fontId="65" fillId="35" borderId="0" xfId="0" applyFont="1" applyFill="1"/>
    <xf numFmtId="0" fontId="65" fillId="0" borderId="0" xfId="0" applyFont="1"/>
    <xf numFmtId="49" fontId="10" fillId="35" borderId="43" xfId="0" applyNumberFormat="1" applyFont="1" applyFill="1" applyBorder="1" applyAlignment="1" applyProtection="1">
      <alignment horizontal="center" vertical="center" shrinkToFit="1"/>
      <protection locked="0"/>
    </xf>
    <xf numFmtId="177" fontId="74" fillId="35" borderId="0" xfId="0" applyNumberFormat="1" applyFont="1" applyFill="1" applyAlignment="1">
      <alignment vertical="center"/>
    </xf>
    <xf numFmtId="177" fontId="74" fillId="35" borderId="0" xfId="0" applyNumberFormat="1" applyFont="1" applyFill="1" applyAlignment="1">
      <alignment horizontal="center"/>
    </xf>
    <xf numFmtId="49" fontId="18" fillId="35" borderId="1" xfId="28" applyNumberFormat="1" applyFont="1" applyFill="1" applyBorder="1" applyAlignment="1" applyProtection="1">
      <alignment horizontal="center" vertical="center"/>
      <protection locked="0"/>
    </xf>
    <xf numFmtId="0" fontId="74" fillId="0" borderId="0" xfId="0" applyFont="1" applyAlignment="1">
      <alignment horizontal="center"/>
    </xf>
    <xf numFmtId="14" fontId="74" fillId="0" borderId="0" xfId="0" applyNumberFormat="1" applyFont="1"/>
    <xf numFmtId="49" fontId="74" fillId="0" borderId="0" xfId="0" applyNumberFormat="1" applyFont="1" applyAlignment="1">
      <alignment horizontal="center"/>
    </xf>
    <xf numFmtId="0" fontId="74" fillId="0" borderId="0" xfId="0" applyFont="1" applyAlignment="1">
      <alignment horizontal="right"/>
    </xf>
    <xf numFmtId="176" fontId="74" fillId="0" borderId="0" xfId="0" applyNumberFormat="1" applyFont="1" applyAlignment="1">
      <alignment horizontal="right"/>
    </xf>
    <xf numFmtId="180" fontId="74" fillId="0" borderId="0" xfId="0" applyNumberFormat="1" applyFont="1"/>
    <xf numFmtId="49" fontId="74" fillId="0" borderId="0" xfId="0" applyNumberFormat="1" applyFont="1"/>
    <xf numFmtId="0" fontId="78" fillId="0" borderId="0" xfId="0" applyFont="1" applyAlignment="1">
      <alignment horizontal="right"/>
    </xf>
    <xf numFmtId="0" fontId="78" fillId="0" borderId="0" xfId="0" applyFont="1"/>
    <xf numFmtId="57" fontId="74" fillId="0" borderId="0" xfId="0" applyNumberFormat="1" applyFont="1"/>
    <xf numFmtId="181" fontId="74" fillId="0" borderId="0" xfId="0" applyNumberFormat="1" applyFont="1"/>
    <xf numFmtId="0" fontId="88" fillId="0" borderId="0" xfId="0" applyFont="1"/>
    <xf numFmtId="177" fontId="74" fillId="0" borderId="0" xfId="0" applyNumberFormat="1" applyFont="1"/>
    <xf numFmtId="0" fontId="74" fillId="0" borderId="0" xfId="0" applyFont="1" applyAlignment="1">
      <alignment horizontal="left"/>
    </xf>
    <xf numFmtId="0" fontId="92" fillId="0" borderId="0" xfId="0" applyFont="1" applyAlignment="1">
      <alignment horizontal="right" vertical="center"/>
    </xf>
    <xf numFmtId="179" fontId="74" fillId="0" borderId="0" xfId="0" applyNumberFormat="1" applyFont="1"/>
    <xf numFmtId="0" fontId="12" fillId="3" borderId="0" xfId="0" applyFont="1" applyFill="1"/>
    <xf numFmtId="0" fontId="12" fillId="2" borderId="0" xfId="0" applyFont="1" applyFill="1"/>
    <xf numFmtId="0" fontId="46" fillId="36" borderId="1" xfId="0" applyFont="1" applyFill="1" applyBorder="1" applyAlignment="1">
      <alignment horizontal="center" wrapText="1"/>
    </xf>
    <xf numFmtId="0" fontId="46" fillId="36" borderId="1" xfId="0" applyFont="1" applyFill="1" applyBorder="1" applyAlignment="1">
      <alignment horizontal="center" vertical="center" wrapText="1"/>
    </xf>
    <xf numFmtId="0" fontId="43" fillId="0" borderId="4" xfId="0" applyFont="1" applyBorder="1" applyAlignment="1">
      <alignment horizontal="center" vertical="center" shrinkToFit="1"/>
    </xf>
    <xf numFmtId="0" fontId="21" fillId="35" borderId="1" xfId="0" applyFont="1" applyFill="1" applyBorder="1" applyAlignment="1">
      <alignment horizontal="center" wrapText="1"/>
    </xf>
    <xf numFmtId="0" fontId="21" fillId="2" borderId="4" xfId="0" applyFont="1" applyFill="1" applyBorder="1" applyAlignment="1">
      <alignment horizontal="center" wrapText="1"/>
    </xf>
    <xf numFmtId="0" fontId="21" fillId="2" borderId="1" xfId="0" applyFont="1" applyFill="1" applyBorder="1" applyAlignment="1">
      <alignment horizontal="center" vertical="center" wrapText="1"/>
    </xf>
    <xf numFmtId="0" fontId="21" fillId="35" borderId="4" xfId="0" applyFont="1" applyFill="1" applyBorder="1" applyAlignment="1">
      <alignment horizontal="center" wrapText="1"/>
    </xf>
    <xf numFmtId="0" fontId="21" fillId="35" borderId="2" xfId="0" applyFont="1" applyFill="1" applyBorder="1" applyAlignment="1">
      <alignment horizontal="center" wrapText="1"/>
    </xf>
    <xf numFmtId="0" fontId="21" fillId="35" borderId="3" xfId="0" applyFont="1" applyFill="1" applyBorder="1" applyAlignment="1">
      <alignment horizontal="center" wrapText="1"/>
    </xf>
    <xf numFmtId="0" fontId="21" fillId="35" borderId="4" xfId="0" applyFont="1" applyFill="1" applyBorder="1" applyAlignment="1">
      <alignment horizontal="center"/>
    </xf>
    <xf numFmtId="0" fontId="5" fillId="38" borderId="0" xfId="0" applyFont="1" applyFill="1"/>
    <xf numFmtId="0" fontId="12" fillId="35" borderId="0" xfId="0" applyFont="1" applyFill="1" applyAlignment="1">
      <alignment vertical="center" wrapText="1"/>
    </xf>
    <xf numFmtId="0" fontId="5" fillId="35" borderId="0" xfId="0" applyFont="1" applyFill="1" applyAlignment="1">
      <alignment horizontal="center"/>
    </xf>
    <xf numFmtId="49" fontId="101" fillId="35" borderId="0" xfId="0" applyNumberFormat="1" applyFont="1" applyFill="1" applyAlignment="1">
      <alignment horizontal="center" vertical="center"/>
    </xf>
    <xf numFmtId="0" fontId="5" fillId="37" borderId="0" xfId="0" applyFont="1" applyFill="1"/>
    <xf numFmtId="49" fontId="65" fillId="35" borderId="0" xfId="0" applyNumberFormat="1" applyFont="1" applyFill="1"/>
    <xf numFmtId="0" fontId="65" fillId="35" borderId="0" xfId="0" applyFont="1" applyFill="1" applyAlignment="1">
      <alignment horizontal="center"/>
    </xf>
    <xf numFmtId="49" fontId="65" fillId="2" borderId="0" xfId="0" applyNumberFormat="1" applyFont="1" applyFill="1" applyAlignment="1">
      <alignment horizontal="left"/>
    </xf>
    <xf numFmtId="49" fontId="5" fillId="44" borderId="5" xfId="0" applyNumberFormat="1" applyFont="1" applyFill="1" applyBorder="1" applyAlignment="1">
      <alignment vertical="center"/>
    </xf>
    <xf numFmtId="49" fontId="5" fillId="44" borderId="0" xfId="0" applyNumberFormat="1" applyFont="1" applyFill="1" applyAlignment="1">
      <alignment vertical="center"/>
    </xf>
    <xf numFmtId="0" fontId="102" fillId="44" borderId="6" xfId="0" applyFont="1" applyFill="1" applyBorder="1" applyAlignment="1">
      <alignment horizontal="right"/>
    </xf>
    <xf numFmtId="0" fontId="6" fillId="44" borderId="6" xfId="0" applyFont="1" applyFill="1" applyBorder="1" applyAlignment="1">
      <alignment horizontal="right" vertical="top"/>
    </xf>
    <xf numFmtId="0" fontId="5" fillId="44" borderId="6" xfId="0" applyFont="1" applyFill="1" applyBorder="1"/>
    <xf numFmtId="0" fontId="7" fillId="44" borderId="0" xfId="0" applyFont="1" applyFill="1" applyAlignment="1">
      <alignment vertical="center"/>
    </xf>
    <xf numFmtId="0" fontId="8" fillId="44" borderId="0" xfId="0" applyFont="1" applyFill="1" applyAlignment="1">
      <alignment vertical="center"/>
    </xf>
    <xf numFmtId="0" fontId="9" fillId="44" borderId="0" xfId="0" applyFont="1" applyFill="1" applyAlignment="1">
      <alignment vertical="center" shrinkToFit="1"/>
    </xf>
    <xf numFmtId="0" fontId="9" fillId="44" borderId="6" xfId="0" applyFont="1" applyFill="1" applyBorder="1" applyAlignment="1">
      <alignment vertical="center" shrinkToFit="1"/>
    </xf>
    <xf numFmtId="49" fontId="12" fillId="44" borderId="0" xfId="0" applyNumberFormat="1" applyFont="1" applyFill="1" applyAlignment="1">
      <alignment vertical="center"/>
    </xf>
    <xf numFmtId="0" fontId="11" fillId="44" borderId="0" xfId="0" applyFont="1" applyFill="1" applyAlignment="1">
      <alignment vertical="center"/>
    </xf>
    <xf numFmtId="0" fontId="5" fillId="44" borderId="0" xfId="0" applyFont="1" applyFill="1" applyAlignment="1">
      <alignment vertical="center"/>
    </xf>
    <xf numFmtId="0" fontId="5" fillId="44" borderId="0" xfId="0" applyFont="1" applyFill="1"/>
    <xf numFmtId="0" fontId="66" fillId="44" borderId="0" xfId="0" applyFont="1" applyFill="1" applyAlignment="1">
      <alignment vertical="center" wrapText="1"/>
    </xf>
    <xf numFmtId="0" fontId="8" fillId="44" borderId="6" xfId="0" applyFont="1" applyFill="1" applyBorder="1" applyAlignment="1">
      <alignment vertical="center"/>
    </xf>
    <xf numFmtId="0" fontId="13" fillId="44" borderId="0" xfId="0" applyFont="1" applyFill="1" applyAlignment="1">
      <alignment vertical="center"/>
    </xf>
    <xf numFmtId="49" fontId="14" fillId="44" borderId="0" xfId="0" applyNumberFormat="1" applyFont="1" applyFill="1" applyAlignment="1">
      <alignment vertical="center"/>
    </xf>
    <xf numFmtId="49" fontId="5" fillId="44" borderId="0" xfId="28" applyNumberFormat="1" applyFont="1" applyFill="1" applyBorder="1" applyAlignment="1" applyProtection="1">
      <alignment horizontal="center" vertical="center"/>
    </xf>
    <xf numFmtId="49" fontId="10" fillId="44" borderId="0" xfId="28" applyNumberFormat="1" applyFont="1" applyFill="1" applyBorder="1" applyAlignment="1" applyProtection="1">
      <alignment vertical="top"/>
    </xf>
    <xf numFmtId="0" fontId="15" fillId="44" borderId="0" xfId="28" applyNumberFormat="1" applyFont="1" applyFill="1" applyBorder="1" applyAlignment="1" applyProtection="1">
      <alignment vertical="center"/>
    </xf>
    <xf numFmtId="0" fontId="15" fillId="44" borderId="0" xfId="28" applyNumberFormat="1" applyFont="1" applyFill="1" applyBorder="1" applyAlignment="1" applyProtection="1">
      <alignment vertical="top"/>
    </xf>
    <xf numFmtId="0" fontId="16" fillId="44" borderId="0" xfId="28" applyNumberFormat="1" applyFont="1" applyFill="1" applyBorder="1" applyAlignment="1" applyProtection="1">
      <alignment vertical="top"/>
    </xf>
    <xf numFmtId="49" fontId="17" fillId="44" borderId="6" xfId="28" applyNumberFormat="1" applyFont="1" applyFill="1" applyBorder="1" applyAlignment="1" applyProtection="1">
      <alignment horizontal="center" vertical="top"/>
    </xf>
    <xf numFmtId="0" fontId="21" fillId="44" borderId="30" xfId="28" applyNumberFormat="1" applyFont="1" applyFill="1" applyBorder="1" applyAlignment="1" applyProtection="1">
      <alignment horizontal="center" vertical="center"/>
    </xf>
    <xf numFmtId="0" fontId="20" fillId="44" borderId="0" xfId="28" applyNumberFormat="1" applyFont="1" applyFill="1" applyBorder="1" applyAlignment="1" applyProtection="1">
      <alignment horizontal="center" vertical="top"/>
    </xf>
    <xf numFmtId="0" fontId="20" fillId="44" borderId="6" xfId="28" applyNumberFormat="1" applyFont="1" applyFill="1" applyBorder="1" applyAlignment="1" applyProtection="1">
      <alignment horizontal="center" vertical="top"/>
    </xf>
    <xf numFmtId="49" fontId="5" fillId="44" borderId="0" xfId="0" applyNumberFormat="1" applyFont="1" applyFill="1" applyAlignment="1">
      <alignment vertical="top"/>
    </xf>
    <xf numFmtId="49" fontId="5" fillId="44" borderId="0" xfId="0" applyNumberFormat="1" applyFont="1" applyFill="1" applyAlignment="1">
      <alignment horizontal="left" vertical="center"/>
    </xf>
    <xf numFmtId="49" fontId="5" fillId="44" borderId="0" xfId="28" applyNumberFormat="1" applyFont="1" applyFill="1" applyBorder="1" applyAlignment="1" applyProtection="1">
      <alignment vertical="center"/>
    </xf>
    <xf numFmtId="49" fontId="5" fillId="44" borderId="0" xfId="0" applyNumberFormat="1" applyFont="1" applyFill="1" applyAlignment="1">
      <alignment vertical="center" shrinkToFit="1"/>
    </xf>
    <xf numFmtId="49" fontId="80" fillId="44" borderId="0" xfId="0" applyNumberFormat="1" applyFont="1" applyFill="1" applyAlignment="1">
      <alignment vertical="center"/>
    </xf>
    <xf numFmtId="0" fontId="22" fillId="44" borderId="0" xfId="0" applyFont="1" applyFill="1" applyAlignment="1">
      <alignment horizontal="center" vertical="center"/>
    </xf>
    <xf numFmtId="0" fontId="47" fillId="44" borderId="0" xfId="0" applyFont="1" applyFill="1"/>
    <xf numFmtId="49" fontId="5" fillId="44" borderId="0" xfId="0" applyNumberFormat="1" applyFont="1" applyFill="1"/>
    <xf numFmtId="49" fontId="5" fillId="44" borderId="42" xfId="0" applyNumberFormat="1" applyFont="1" applyFill="1" applyBorder="1" applyAlignment="1">
      <alignment vertical="center"/>
    </xf>
    <xf numFmtId="49" fontId="21" fillId="44" borderId="0" xfId="0" applyNumberFormat="1" applyFont="1" applyFill="1" applyAlignment="1">
      <alignment vertical="center"/>
    </xf>
    <xf numFmtId="49" fontId="25" fillId="44" borderId="0" xfId="0" applyNumberFormat="1" applyFont="1" applyFill="1" applyAlignment="1">
      <alignment vertical="center"/>
    </xf>
    <xf numFmtId="0" fontId="67" fillId="44" borderId="0" xfId="0" applyFont="1" applyFill="1" applyAlignment="1">
      <alignment horizontal="center" vertical="center"/>
    </xf>
    <xf numFmtId="179" fontId="26" fillId="44" borderId="0" xfId="0" applyNumberFormat="1" applyFont="1" applyFill="1" applyAlignment="1">
      <alignment vertical="center"/>
    </xf>
    <xf numFmtId="49" fontId="24" fillId="44" borderId="0" xfId="0" applyNumberFormat="1" applyFont="1" applyFill="1" applyAlignment="1">
      <alignment vertical="center"/>
    </xf>
    <xf numFmtId="179" fontId="5" fillId="44" borderId="0" xfId="0" applyNumberFormat="1" applyFont="1" applyFill="1" applyAlignment="1">
      <alignment horizontal="center" vertical="center"/>
    </xf>
    <xf numFmtId="49" fontId="98" fillId="44" borderId="0" xfId="0" applyNumberFormat="1" applyFont="1" applyFill="1" applyAlignment="1">
      <alignment vertical="center"/>
    </xf>
    <xf numFmtId="49" fontId="12" fillId="44" borderId="66" xfId="0" applyNumberFormat="1" applyFont="1" applyFill="1" applyBorder="1" applyAlignment="1">
      <alignment vertical="center"/>
    </xf>
    <xf numFmtId="49" fontId="72" fillId="44" borderId="0" xfId="0" applyNumberFormat="1" applyFont="1" applyFill="1" applyAlignment="1">
      <alignment horizontal="center" vertical="center"/>
    </xf>
    <xf numFmtId="49" fontId="5" fillId="44" borderId="0" xfId="0" applyNumberFormat="1" applyFont="1" applyFill="1" applyAlignment="1">
      <alignment horizontal="center" vertical="center"/>
    </xf>
    <xf numFmtId="49" fontId="73" fillId="44" borderId="0" xfId="0" applyNumberFormat="1" applyFont="1" applyFill="1" applyAlignment="1">
      <alignment horizontal="center" vertical="center"/>
    </xf>
    <xf numFmtId="179" fontId="14" fillId="44" borderId="0" xfId="0" applyNumberFormat="1" applyFont="1" applyFill="1" applyAlignment="1" applyProtection="1">
      <alignment vertical="center" shrinkToFit="1"/>
      <protection locked="0"/>
    </xf>
    <xf numFmtId="49" fontId="10" fillId="44" borderId="0" xfId="0" applyNumberFormat="1" applyFont="1" applyFill="1" applyAlignment="1">
      <alignment vertical="center"/>
    </xf>
    <xf numFmtId="177" fontId="5" fillId="44" borderId="0" xfId="0" applyNumberFormat="1" applyFont="1" applyFill="1" applyAlignment="1">
      <alignment vertical="center"/>
    </xf>
    <xf numFmtId="49" fontId="72" fillId="44" borderId="99" xfId="0" applyNumberFormat="1" applyFont="1" applyFill="1" applyBorder="1" applyAlignment="1">
      <alignment horizontal="center" vertical="center"/>
    </xf>
    <xf numFmtId="49" fontId="5" fillId="44" borderId="104" xfId="0" applyNumberFormat="1" applyFont="1" applyFill="1" applyBorder="1" applyAlignment="1">
      <alignment vertical="center"/>
    </xf>
    <xf numFmtId="49" fontId="35" fillId="44" borderId="0" xfId="0" applyNumberFormat="1" applyFont="1" applyFill="1" applyAlignment="1">
      <alignment horizontal="center" vertical="center"/>
    </xf>
    <xf numFmtId="176" fontId="36" fillId="44" borderId="0" xfId="0" applyNumberFormat="1" applyFont="1" applyFill="1" applyAlignment="1">
      <alignment horizontal="center" vertical="center"/>
    </xf>
    <xf numFmtId="177" fontId="33" fillId="44" borderId="0" xfId="0" applyNumberFormat="1" applyFont="1" applyFill="1" applyAlignment="1">
      <alignment horizontal="center" vertical="center"/>
    </xf>
    <xf numFmtId="177" fontId="27" fillId="44" borderId="0" xfId="0" applyNumberFormat="1" applyFont="1" applyFill="1" applyAlignment="1">
      <alignment horizontal="center" vertical="center"/>
    </xf>
    <xf numFmtId="49" fontId="70" fillId="44" borderId="100" xfId="0" applyNumberFormat="1" applyFont="1" applyFill="1" applyBorder="1" applyAlignment="1">
      <alignment vertical="center"/>
    </xf>
    <xf numFmtId="49" fontId="71" fillId="44" borderId="100" xfId="0" applyNumberFormat="1" applyFont="1" applyFill="1" applyBorder="1" applyAlignment="1">
      <alignment vertical="center"/>
    </xf>
    <xf numFmtId="179" fontId="5" fillId="44" borderId="0" xfId="0" applyNumberFormat="1" applyFont="1" applyFill="1" applyAlignment="1" applyProtection="1">
      <alignment vertical="center"/>
      <protection locked="0"/>
    </xf>
    <xf numFmtId="0" fontId="80" fillId="44" borderId="0" xfId="0" applyFont="1" applyFill="1" applyAlignment="1">
      <alignment vertical="center"/>
    </xf>
    <xf numFmtId="38" fontId="27" fillId="44" borderId="0" xfId="34" applyFont="1" applyFill="1" applyBorder="1" applyAlignment="1" applyProtection="1">
      <alignment vertical="center" shrinkToFit="1"/>
    </xf>
    <xf numFmtId="49" fontId="73" fillId="44" borderId="0" xfId="0" applyNumberFormat="1" applyFont="1" applyFill="1" applyAlignment="1">
      <alignment vertical="center"/>
    </xf>
    <xf numFmtId="49" fontId="72" fillId="44" borderId="0" xfId="0" applyNumberFormat="1" applyFont="1" applyFill="1" applyAlignment="1">
      <alignment vertical="center"/>
    </xf>
    <xf numFmtId="49" fontId="5" fillId="44" borderId="7" xfId="0" applyNumberFormat="1" applyFont="1" applyFill="1" applyBorder="1" applyAlignment="1">
      <alignment vertical="center"/>
    </xf>
    <xf numFmtId="177" fontId="5" fillId="44" borderId="0" xfId="0" applyNumberFormat="1" applyFont="1" applyFill="1" applyAlignment="1">
      <alignment vertical="center" shrinkToFit="1"/>
    </xf>
    <xf numFmtId="0" fontId="12" fillId="44" borderId="0" xfId="0" applyFont="1" applyFill="1" applyAlignment="1">
      <alignment horizontal="left" vertical="center" shrinkToFit="1"/>
    </xf>
    <xf numFmtId="49" fontId="96" fillId="44" borderId="0" xfId="0" applyNumberFormat="1" applyFont="1" applyFill="1" applyAlignment="1">
      <alignment vertical="center"/>
    </xf>
    <xf numFmtId="49" fontId="71" fillId="44" borderId="0" xfId="0" applyNumberFormat="1" applyFont="1" applyFill="1" applyAlignment="1">
      <alignment vertical="center"/>
    </xf>
    <xf numFmtId="49" fontId="71" fillId="44" borderId="0" xfId="0" applyNumberFormat="1" applyFont="1" applyFill="1" applyAlignment="1">
      <alignment horizontal="center" vertical="center"/>
    </xf>
    <xf numFmtId="49" fontId="74" fillId="44" borderId="0" xfId="0" applyNumberFormat="1" applyFont="1" applyFill="1" applyAlignment="1">
      <alignment vertical="center" shrinkToFit="1"/>
    </xf>
    <xf numFmtId="38" fontId="27" fillId="44" borderId="0" xfId="34" applyFont="1" applyFill="1" applyBorder="1" applyAlignment="1" applyProtection="1">
      <alignment vertical="center"/>
    </xf>
    <xf numFmtId="49" fontId="72" fillId="44" borderId="0" xfId="0" applyNumberFormat="1" applyFont="1" applyFill="1" applyAlignment="1">
      <alignment horizontal="left" vertical="center"/>
    </xf>
    <xf numFmtId="49" fontId="19" fillId="44" borderId="0" xfId="0" applyNumberFormat="1" applyFont="1" applyFill="1" applyAlignment="1">
      <alignment horizontal="center" vertical="center"/>
    </xf>
    <xf numFmtId="178" fontId="5" fillId="44" borderId="0" xfId="0" applyNumberFormat="1" applyFont="1" applyFill="1" applyAlignment="1">
      <alignment horizontal="center" vertical="center"/>
    </xf>
    <xf numFmtId="178" fontId="75" fillId="44" borderId="0" xfId="0" applyNumberFormat="1" applyFont="1" applyFill="1" applyAlignment="1">
      <alignment horizontal="center" vertical="center"/>
    </xf>
    <xf numFmtId="49" fontId="37" fillId="44" borderId="0" xfId="28" applyNumberFormat="1" applyFont="1" applyFill="1" applyBorder="1" applyAlignment="1" applyProtection="1">
      <alignment vertical="center"/>
    </xf>
    <xf numFmtId="0" fontId="76" fillId="44" borderId="0" xfId="28" applyNumberFormat="1" applyFont="1" applyFill="1" applyBorder="1" applyAlignment="1" applyProtection="1">
      <alignment vertical="center" wrapText="1"/>
    </xf>
    <xf numFmtId="49" fontId="21" fillId="44" borderId="0" xfId="0" applyNumberFormat="1" applyFont="1" applyFill="1" applyAlignment="1">
      <alignment vertical="top"/>
    </xf>
    <xf numFmtId="0" fontId="21" fillId="44" borderId="6" xfId="0" applyFont="1" applyFill="1" applyBorder="1"/>
    <xf numFmtId="49" fontId="5" fillId="44" borderId="5" xfId="0" applyNumberFormat="1" applyFont="1" applyFill="1" applyBorder="1"/>
    <xf numFmtId="49" fontId="28" fillId="44" borderId="0" xfId="0" applyNumberFormat="1" applyFont="1" applyFill="1" applyAlignment="1">
      <alignment vertical="center"/>
    </xf>
    <xf numFmtId="49" fontId="28" fillId="44" borderId="6" xfId="0" applyNumberFormat="1" applyFont="1" applyFill="1" applyBorder="1" applyAlignment="1">
      <alignment vertical="center"/>
    </xf>
    <xf numFmtId="49" fontId="31" fillId="44" borderId="0" xfId="28" applyNumberFormat="1" applyFont="1" applyFill="1" applyBorder="1" applyAlignment="1" applyProtection="1"/>
    <xf numFmtId="49" fontId="17" fillId="44" borderId="0" xfId="28" applyNumberFormat="1" applyFont="1" applyFill="1" applyBorder="1" applyAlignment="1" applyProtection="1"/>
    <xf numFmtId="49" fontId="31" fillId="44" borderId="0" xfId="28" applyNumberFormat="1" applyFont="1" applyFill="1" applyBorder="1" applyAlignment="1" applyProtection="1">
      <alignment vertical="top" shrinkToFit="1"/>
    </xf>
    <xf numFmtId="49" fontId="12" fillId="44" borderId="0" xfId="0" applyNumberFormat="1" applyFont="1" applyFill="1"/>
    <xf numFmtId="49" fontId="31" fillId="44" borderId="0" xfId="28" applyNumberFormat="1" applyFont="1" applyFill="1" applyBorder="1" applyAlignment="1" applyProtection="1">
      <alignment horizontal="center" vertical="center"/>
    </xf>
    <xf numFmtId="49" fontId="38" fillId="44" borderId="0" xfId="0" applyNumberFormat="1" applyFont="1" applyFill="1" applyAlignment="1">
      <alignment vertical="center"/>
    </xf>
    <xf numFmtId="49" fontId="17" fillId="44" borderId="0" xfId="28" applyNumberFormat="1" applyFont="1" applyFill="1" applyBorder="1" applyAlignment="1" applyProtection="1">
      <alignment horizontal="center" vertical="center"/>
    </xf>
    <xf numFmtId="49" fontId="5" fillId="44" borderId="11" xfId="0" applyNumberFormat="1" applyFont="1" applyFill="1" applyBorder="1"/>
    <xf numFmtId="49" fontId="5" fillId="44" borderId="12" xfId="0" applyNumberFormat="1" applyFont="1" applyFill="1" applyBorder="1"/>
    <xf numFmtId="0" fontId="5" fillId="44" borderId="15" xfId="0" applyFont="1" applyFill="1" applyBorder="1"/>
    <xf numFmtId="0" fontId="5" fillId="35" borderId="0" xfId="0" applyFont="1" applyFill="1" applyAlignment="1">
      <alignment vertical="center"/>
    </xf>
    <xf numFmtId="0" fontId="74" fillId="35" borderId="0" xfId="0" applyFont="1" applyFill="1" applyAlignment="1">
      <alignment horizontal="center" vertical="center"/>
    </xf>
    <xf numFmtId="0" fontId="78" fillId="35" borderId="0" xfId="0" applyFont="1" applyFill="1"/>
    <xf numFmtId="0" fontId="74" fillId="35" borderId="0" xfId="0" quotePrefix="1" applyFont="1" applyFill="1"/>
    <xf numFmtId="0" fontId="69" fillId="35" borderId="0" xfId="0" applyFont="1" applyFill="1"/>
    <xf numFmtId="49" fontId="74" fillId="35" borderId="0" xfId="0" applyNumberFormat="1" applyFont="1" applyFill="1"/>
    <xf numFmtId="49" fontId="39" fillId="44" borderId="91" xfId="0" applyNumberFormat="1" applyFont="1" applyFill="1" applyBorder="1" applyAlignment="1">
      <alignment horizontal="center" vertical="center"/>
    </xf>
    <xf numFmtId="0" fontId="77" fillId="44" borderId="0" xfId="0" applyFont="1" applyFill="1" applyAlignment="1">
      <alignment vertical="center"/>
    </xf>
    <xf numFmtId="49" fontId="87" fillId="44" borderId="0" xfId="0" applyNumberFormat="1" applyFont="1" applyFill="1" applyAlignment="1">
      <alignment vertical="center"/>
    </xf>
    <xf numFmtId="49" fontId="39" fillId="44" borderId="92" xfId="0" applyNumberFormat="1" applyFont="1" applyFill="1" applyBorder="1" applyAlignment="1">
      <alignment horizontal="center" vertical="center"/>
    </xf>
    <xf numFmtId="0" fontId="30" fillId="44" borderId="0" xfId="0" applyFont="1" applyFill="1" applyAlignment="1">
      <alignment vertical="center"/>
    </xf>
    <xf numFmtId="49" fontId="106" fillId="44" borderId="0" xfId="0" applyNumberFormat="1" applyFont="1" applyFill="1" applyAlignment="1">
      <alignment vertical="center"/>
    </xf>
    <xf numFmtId="49" fontId="87" fillId="44" borderId="0" xfId="0" applyNumberFormat="1" applyFont="1" applyFill="1" applyAlignment="1">
      <alignment horizontal="left" vertical="center"/>
    </xf>
    <xf numFmtId="0" fontId="74" fillId="35" borderId="0" xfId="0" applyFont="1" applyFill="1" applyAlignment="1">
      <alignment vertical="center"/>
    </xf>
    <xf numFmtId="49" fontId="5" fillId="44" borderId="91" xfId="0" applyNumberFormat="1" applyFont="1" applyFill="1" applyBorder="1" applyAlignment="1">
      <alignment vertical="center"/>
    </xf>
    <xf numFmtId="49" fontId="12" fillId="44" borderId="0" xfId="0" applyNumberFormat="1" applyFont="1" applyFill="1" applyAlignment="1">
      <alignment horizontal="left" vertical="center"/>
    </xf>
    <xf numFmtId="49" fontId="5" fillId="44" borderId="92" xfId="0" applyNumberFormat="1" applyFont="1" applyFill="1" applyBorder="1" applyAlignment="1">
      <alignment vertical="center"/>
    </xf>
    <xf numFmtId="49" fontId="10" fillId="44" borderId="0" xfId="0" applyNumberFormat="1" applyFont="1" applyFill="1" applyAlignment="1">
      <alignment horizontal="right" vertical="center"/>
    </xf>
    <xf numFmtId="49" fontId="40" fillId="44" borderId="0" xfId="0" applyNumberFormat="1" applyFont="1" applyFill="1" applyAlignment="1">
      <alignment vertical="center"/>
    </xf>
    <xf numFmtId="0" fontId="105" fillId="44" borderId="0" xfId="0" applyFont="1" applyFill="1" applyAlignment="1">
      <alignment horizontal="left" vertical="center"/>
    </xf>
    <xf numFmtId="49" fontId="5" fillId="44" borderId="0" xfId="0" applyNumberFormat="1" applyFont="1" applyFill="1" applyAlignment="1">
      <alignment horizontal="right" vertical="center"/>
    </xf>
    <xf numFmtId="49" fontId="10" fillId="44" borderId="0" xfId="0" applyNumberFormat="1" applyFont="1" applyFill="1" applyAlignment="1">
      <alignment horizontal="center" vertical="center"/>
    </xf>
    <xf numFmtId="49" fontId="8" fillId="44" borderId="91" xfId="0" applyNumberFormat="1" applyFont="1" applyFill="1" applyBorder="1"/>
    <xf numFmtId="49" fontId="8" fillId="44" borderId="0" xfId="0" applyNumberFormat="1" applyFont="1" applyFill="1"/>
    <xf numFmtId="49" fontId="8" fillId="44" borderId="92" xfId="0" applyNumberFormat="1" applyFont="1" applyFill="1" applyBorder="1"/>
    <xf numFmtId="49" fontId="89" fillId="44" borderId="0" xfId="0" applyNumberFormat="1" applyFont="1" applyFill="1" applyAlignment="1">
      <alignment vertical="center"/>
    </xf>
    <xf numFmtId="49" fontId="8" fillId="44" borderId="0" xfId="0" applyNumberFormat="1" applyFont="1" applyFill="1" applyAlignment="1">
      <alignment vertical="center"/>
    </xf>
    <xf numFmtId="49" fontId="10" fillId="44" borderId="91" xfId="0" applyNumberFormat="1" applyFont="1" applyFill="1" applyBorder="1" applyAlignment="1">
      <alignment vertical="center"/>
    </xf>
    <xf numFmtId="49" fontId="10" fillId="44" borderId="92" xfId="0" applyNumberFormat="1" applyFont="1" applyFill="1" applyBorder="1" applyAlignment="1">
      <alignment vertical="center"/>
    </xf>
    <xf numFmtId="0" fontId="10" fillId="44" borderId="0" xfId="0" applyFont="1" applyFill="1" applyAlignment="1">
      <alignment vertical="center"/>
    </xf>
    <xf numFmtId="49" fontId="12" fillId="50" borderId="0" xfId="0" applyNumberFormat="1" applyFont="1" applyFill="1" applyAlignment="1">
      <alignment vertical="center"/>
    </xf>
    <xf numFmtId="0" fontId="12" fillId="49" borderId="0" xfId="0" applyFont="1" applyFill="1"/>
    <xf numFmtId="0" fontId="86" fillId="44" borderId="0" xfId="0" applyFont="1" applyFill="1" applyAlignment="1">
      <alignment vertical="center"/>
    </xf>
    <xf numFmtId="0" fontId="28" fillId="44" borderId="0" xfId="0" applyFont="1" applyFill="1" applyAlignment="1">
      <alignment horizontal="left" vertical="center"/>
    </xf>
    <xf numFmtId="49" fontId="12" fillId="50" borderId="0" xfId="0" applyNumberFormat="1" applyFont="1" applyFill="1" applyAlignment="1">
      <alignment horizontal="center" vertical="center"/>
    </xf>
    <xf numFmtId="0" fontId="12" fillId="49" borderId="0" xfId="0" applyFont="1" applyFill="1" applyAlignment="1">
      <alignment horizontal="center" vertical="center"/>
    </xf>
    <xf numFmtId="0" fontId="12" fillId="44" borderId="0" xfId="0" applyFont="1" applyFill="1" applyAlignment="1">
      <alignment horizontal="left" vertical="center"/>
    </xf>
    <xf numFmtId="0" fontId="28" fillId="44" borderId="0" xfId="0" applyFont="1" applyFill="1" applyAlignment="1">
      <alignment horizontal="right"/>
    </xf>
    <xf numFmtId="0" fontId="10" fillId="50" borderId="0" xfId="0" applyFont="1" applyFill="1" applyAlignment="1">
      <alignment shrinkToFit="1"/>
    </xf>
    <xf numFmtId="0" fontId="10" fillId="44" borderId="0" xfId="0" applyFont="1" applyFill="1" applyAlignment="1">
      <alignment shrinkToFit="1"/>
    </xf>
    <xf numFmtId="0" fontId="5" fillId="49" borderId="0" xfId="0" applyFont="1" applyFill="1"/>
    <xf numFmtId="0" fontId="5" fillId="50" borderId="0" xfId="0" applyFont="1" applyFill="1"/>
    <xf numFmtId="0" fontId="10" fillId="44" borderId="0" xfId="0" applyFont="1" applyFill="1" applyAlignment="1">
      <alignment vertical="center" shrinkToFit="1"/>
    </xf>
    <xf numFmtId="0" fontId="10" fillId="49" borderId="0" xfId="0" applyFont="1" applyFill="1" applyAlignment="1">
      <alignment vertical="center" shrinkToFit="1"/>
    </xf>
    <xf numFmtId="0" fontId="12" fillId="50" borderId="0" xfId="0" applyFont="1" applyFill="1"/>
    <xf numFmtId="49" fontId="10" fillId="44" borderId="0" xfId="0" applyNumberFormat="1" applyFont="1" applyFill="1" applyAlignment="1">
      <alignment vertical="center" shrinkToFit="1"/>
    </xf>
    <xf numFmtId="0" fontId="10" fillId="44" borderId="0" xfId="0" applyFont="1" applyFill="1" applyAlignment="1">
      <alignment horizontal="center"/>
    </xf>
    <xf numFmtId="49" fontId="10" fillId="44" borderId="0" xfId="0" applyNumberFormat="1" applyFont="1" applyFill="1" applyAlignment="1">
      <alignment horizontal="center"/>
    </xf>
    <xf numFmtId="49" fontId="10" fillId="50" borderId="0" xfId="0" applyNumberFormat="1" applyFont="1" applyFill="1" applyAlignment="1">
      <alignment horizontal="center"/>
    </xf>
    <xf numFmtId="49" fontId="10" fillId="49" borderId="0" xfId="0" applyNumberFormat="1" applyFont="1" applyFill="1" applyAlignment="1">
      <alignment vertical="center"/>
    </xf>
    <xf numFmtId="0" fontId="5" fillId="44" borderId="92" xfId="0" applyFont="1" applyFill="1" applyBorder="1"/>
    <xf numFmtId="49" fontId="28" fillId="50" borderId="0" xfId="0" applyNumberFormat="1" applyFont="1" applyFill="1" applyAlignment="1">
      <alignment vertical="center"/>
    </xf>
    <xf numFmtId="49" fontId="18" fillId="44" borderId="0" xfId="0" applyNumberFormat="1" applyFont="1" applyFill="1" applyAlignment="1">
      <alignment vertical="center"/>
    </xf>
    <xf numFmtId="0" fontId="10" fillId="44" borderId="0" xfId="0" applyFont="1" applyFill="1"/>
    <xf numFmtId="49" fontId="10" fillId="50" borderId="0" xfId="0" applyNumberFormat="1" applyFont="1" applyFill="1" applyAlignment="1">
      <alignment vertical="center"/>
    </xf>
    <xf numFmtId="0" fontId="5" fillId="44" borderId="0" xfId="0" applyFont="1" applyFill="1" applyAlignment="1">
      <alignment shrinkToFit="1"/>
    </xf>
    <xf numFmtId="0" fontId="5" fillId="49" borderId="0" xfId="0" applyFont="1" applyFill="1" applyAlignment="1">
      <alignment shrinkToFit="1"/>
    </xf>
    <xf numFmtId="0" fontId="5" fillId="44" borderId="0" xfId="0" applyFont="1" applyFill="1" applyAlignment="1">
      <alignment horizontal="center" shrinkToFit="1"/>
    </xf>
    <xf numFmtId="0" fontId="27" fillId="44" borderId="0" xfId="0" applyFont="1" applyFill="1"/>
    <xf numFmtId="0" fontId="18" fillId="44" borderId="0" xfId="0" applyFont="1" applyFill="1" applyAlignment="1">
      <alignment horizontal="right" vertical="center"/>
    </xf>
    <xf numFmtId="0" fontId="18" fillId="44" borderId="0" xfId="0" applyFont="1" applyFill="1" applyAlignment="1">
      <alignment vertical="center"/>
    </xf>
    <xf numFmtId="0" fontId="28" fillId="44" borderId="0" xfId="0" applyFont="1" applyFill="1" applyAlignment="1">
      <alignment horizontal="right" vertical="center"/>
    </xf>
    <xf numFmtId="49" fontId="10" fillId="44" borderId="92" xfId="0" applyNumberFormat="1" applyFont="1" applyFill="1" applyBorder="1" applyAlignment="1">
      <alignment horizontal="center" vertical="center"/>
    </xf>
    <xf numFmtId="49" fontId="85" fillId="44" borderId="0" xfId="0" applyNumberFormat="1" applyFont="1" applyFill="1" applyAlignment="1">
      <alignment vertical="center"/>
    </xf>
    <xf numFmtId="49" fontId="10" fillId="44" borderId="0" xfId="0" applyNumberFormat="1" applyFont="1" applyFill="1" applyAlignment="1">
      <alignment vertical="center" wrapText="1"/>
    </xf>
    <xf numFmtId="0" fontId="45" fillId="44" borderId="0" xfId="0" applyFont="1" applyFill="1" applyAlignment="1">
      <alignment vertical="center"/>
    </xf>
    <xf numFmtId="49" fontId="77" fillId="44" borderId="0" xfId="0" applyNumberFormat="1" applyFont="1" applyFill="1" applyAlignment="1">
      <alignment vertical="center"/>
    </xf>
    <xf numFmtId="49" fontId="10" fillId="44" borderId="91" xfId="0" applyNumberFormat="1" applyFont="1" applyFill="1" applyBorder="1" applyAlignment="1">
      <alignment horizontal="right" vertical="center"/>
    </xf>
    <xf numFmtId="49" fontId="46" fillId="44" borderId="0" xfId="0" applyNumberFormat="1" applyFont="1" applyFill="1" applyAlignment="1">
      <alignment vertical="center"/>
    </xf>
    <xf numFmtId="0" fontId="12" fillId="44" borderId="0" xfId="0" applyFont="1" applyFill="1"/>
    <xf numFmtId="49" fontId="44" fillId="44" borderId="0" xfId="0" applyNumberFormat="1" applyFont="1" applyFill="1" applyAlignment="1">
      <alignment vertical="center"/>
    </xf>
    <xf numFmtId="49" fontId="77" fillId="44" borderId="0" xfId="0" applyNumberFormat="1" applyFont="1" applyFill="1" applyAlignment="1">
      <alignment horizontal="left" vertical="center"/>
    </xf>
    <xf numFmtId="49" fontId="85" fillId="44" borderId="0" xfId="0" applyNumberFormat="1" applyFont="1" applyFill="1" applyAlignment="1">
      <alignment horizontal="left" vertical="center"/>
    </xf>
    <xf numFmtId="49" fontId="21" fillId="44" borderId="0" xfId="0" applyNumberFormat="1" applyFont="1" applyFill="1" applyAlignment="1">
      <alignment horizontal="center" vertical="center" shrinkToFit="1"/>
    </xf>
    <xf numFmtId="0" fontId="5" fillId="44" borderId="91" xfId="0" applyFont="1" applyFill="1" applyBorder="1"/>
    <xf numFmtId="0" fontId="96" fillId="44" borderId="0" xfId="0" applyFont="1" applyFill="1" applyAlignment="1">
      <alignment vertical="center"/>
    </xf>
    <xf numFmtId="0" fontId="74" fillId="35" borderId="0" xfId="0" applyFont="1" applyFill="1" applyAlignment="1">
      <alignment horizontal="left" vertical="center"/>
    </xf>
    <xf numFmtId="49" fontId="21" fillId="44" borderId="92" xfId="0" applyNumberFormat="1" applyFont="1" applyFill="1" applyBorder="1"/>
    <xf numFmtId="49" fontId="28" fillId="44" borderId="0" xfId="0" applyNumberFormat="1" applyFont="1" applyFill="1" applyAlignment="1">
      <alignment vertical="center" shrinkToFit="1"/>
    </xf>
    <xf numFmtId="49" fontId="28" fillId="44" borderId="0" xfId="0" applyNumberFormat="1" applyFont="1" applyFill="1" applyAlignment="1">
      <alignment horizontal="center" vertical="center"/>
    </xf>
    <xf numFmtId="49" fontId="28" fillId="44" borderId="0" xfId="0" applyNumberFormat="1" applyFont="1" applyFill="1"/>
    <xf numFmtId="49" fontId="46" fillId="44" borderId="0" xfId="0" applyNumberFormat="1" applyFont="1" applyFill="1" applyAlignment="1">
      <alignment horizontal="left"/>
    </xf>
    <xf numFmtId="49" fontId="10" fillId="44" borderId="92" xfId="0" applyNumberFormat="1" applyFont="1" applyFill="1" applyBorder="1"/>
    <xf numFmtId="49" fontId="18" fillId="44" borderId="0" xfId="0" applyNumberFormat="1" applyFont="1" applyFill="1" applyAlignment="1">
      <alignment horizontal="right" vertical="center"/>
    </xf>
    <xf numFmtId="49" fontId="21" fillId="44" borderId="0" xfId="0" applyNumberFormat="1" applyFont="1" applyFill="1" applyAlignment="1">
      <alignment vertical="center" shrinkToFit="1"/>
    </xf>
    <xf numFmtId="49" fontId="21" fillId="44" borderId="0" xfId="0" applyNumberFormat="1" applyFont="1" applyFill="1" applyAlignment="1">
      <alignment horizontal="left" vertical="center"/>
    </xf>
    <xf numFmtId="0" fontId="29" fillId="44" borderId="0" xfId="0" applyFont="1" applyFill="1" applyAlignment="1">
      <alignment horizontal="left" vertical="center"/>
    </xf>
    <xf numFmtId="49" fontId="41" fillId="44" borderId="0" xfId="0" applyNumberFormat="1" applyFont="1" applyFill="1" applyAlignment="1">
      <alignment vertical="center"/>
    </xf>
    <xf numFmtId="0" fontId="74" fillId="44" borderId="0" xfId="0" applyFont="1" applyFill="1"/>
    <xf numFmtId="0" fontId="79" fillId="44" borderId="0" xfId="0" applyFont="1" applyFill="1"/>
    <xf numFmtId="0" fontId="74" fillId="35" borderId="16" xfId="0" applyFont="1" applyFill="1" applyBorder="1" applyAlignment="1">
      <alignment horizontal="left" vertical="center"/>
    </xf>
    <xf numFmtId="0" fontId="74" fillId="35" borderId="0" xfId="43" applyFont="1" applyFill="1">
      <alignment vertical="center"/>
    </xf>
    <xf numFmtId="49" fontId="10" fillId="44" borderId="93" xfId="0" applyNumberFormat="1" applyFont="1" applyFill="1" applyBorder="1" applyAlignment="1">
      <alignment horizontal="right" vertical="center"/>
    </xf>
    <xf numFmtId="0" fontId="5" fillId="44" borderId="94" xfId="0" applyFont="1" applyFill="1" applyBorder="1"/>
    <xf numFmtId="0" fontId="10" fillId="44" borderId="94" xfId="0" applyFont="1" applyFill="1" applyBorder="1"/>
    <xf numFmtId="49" fontId="10" fillId="44" borderId="94" xfId="0" applyNumberFormat="1" applyFont="1" applyFill="1" applyBorder="1" applyAlignment="1">
      <alignment vertical="center"/>
    </xf>
    <xf numFmtId="0" fontId="5" fillId="44" borderId="95" xfId="0" applyFont="1" applyFill="1" applyBorder="1"/>
    <xf numFmtId="49" fontId="10" fillId="35" borderId="0" xfId="0" applyNumberFormat="1" applyFont="1" applyFill="1" applyAlignment="1">
      <alignment horizontal="right" vertical="center"/>
    </xf>
    <xf numFmtId="0" fontId="10" fillId="35" borderId="0" xfId="0" applyFont="1" applyFill="1"/>
    <xf numFmtId="49" fontId="30" fillId="35" borderId="0" xfId="0" applyNumberFormat="1" applyFont="1" applyFill="1"/>
    <xf numFmtId="0" fontId="30" fillId="35" borderId="0" xfId="0" applyFont="1" applyFill="1"/>
    <xf numFmtId="0" fontId="21" fillId="35" borderId="0" xfId="0" applyFont="1" applyFill="1"/>
    <xf numFmtId="49" fontId="44" fillId="35" borderId="0" xfId="0" applyNumberFormat="1" applyFont="1" applyFill="1" applyAlignment="1">
      <alignment vertical="center" wrapText="1"/>
    </xf>
    <xf numFmtId="49" fontId="44" fillId="35" borderId="0" xfId="0" applyNumberFormat="1" applyFont="1" applyFill="1" applyAlignment="1">
      <alignment vertical="center"/>
    </xf>
    <xf numFmtId="0" fontId="30" fillId="35" borderId="0" xfId="0" applyFont="1" applyFill="1" applyAlignment="1">
      <alignment vertical="center"/>
    </xf>
    <xf numFmtId="0" fontId="70" fillId="35" borderId="0" xfId="0" applyFont="1" applyFill="1"/>
    <xf numFmtId="49" fontId="30" fillId="35" borderId="0" xfId="0" applyNumberFormat="1" applyFont="1" applyFill="1" applyAlignment="1">
      <alignment vertical="center"/>
    </xf>
    <xf numFmtId="49" fontId="10" fillId="35" borderId="0" xfId="0" applyNumberFormat="1" applyFont="1" applyFill="1" applyAlignment="1">
      <alignment horizontal="center" vertical="center"/>
    </xf>
    <xf numFmtId="0" fontId="45" fillId="35" borderId="0" xfId="0" applyFont="1" applyFill="1" applyAlignment="1">
      <alignment horizontal="center" vertical="center"/>
    </xf>
    <xf numFmtId="0" fontId="45" fillId="35" borderId="0" xfId="0" applyFont="1" applyFill="1" applyAlignment="1">
      <alignment vertical="center"/>
    </xf>
    <xf numFmtId="49" fontId="45" fillId="35" borderId="0" xfId="0" applyNumberFormat="1" applyFont="1" applyFill="1" applyAlignment="1">
      <alignment horizontal="center" vertical="center"/>
    </xf>
    <xf numFmtId="49" fontId="45" fillId="35" borderId="0" xfId="0" applyNumberFormat="1" applyFont="1" applyFill="1" applyAlignment="1">
      <alignment vertical="center"/>
    </xf>
    <xf numFmtId="0" fontId="5" fillId="35" borderId="0" xfId="0" applyFont="1" applyFill="1" applyAlignment="1">
      <alignment horizontal="right" vertical="center"/>
    </xf>
    <xf numFmtId="49" fontId="29" fillId="35" borderId="0" xfId="0" applyNumberFormat="1" applyFont="1" applyFill="1" applyAlignment="1">
      <alignment horizontal="left" vertical="center"/>
    </xf>
    <xf numFmtId="49" fontId="5" fillId="35" borderId="0" xfId="0" applyNumberFormat="1" applyFont="1" applyFill="1" applyAlignment="1">
      <alignment horizontal="right" vertical="center" wrapText="1"/>
    </xf>
    <xf numFmtId="49" fontId="42" fillId="35" borderId="0" xfId="0" applyNumberFormat="1" applyFont="1" applyFill="1" applyAlignment="1">
      <alignment vertical="center" wrapText="1"/>
    </xf>
    <xf numFmtId="49" fontId="41" fillId="35" borderId="0" xfId="0" applyNumberFormat="1" applyFont="1" applyFill="1" applyAlignment="1">
      <alignment vertical="center" wrapText="1"/>
    </xf>
    <xf numFmtId="0" fontId="43" fillId="35" borderId="0" xfId="0" applyFont="1" applyFill="1" applyAlignment="1">
      <alignment vertical="center"/>
    </xf>
    <xf numFmtId="0" fontId="38" fillId="35" borderId="0" xfId="0" applyFont="1" applyFill="1"/>
    <xf numFmtId="49" fontId="10" fillId="44" borderId="0" xfId="0" applyNumberFormat="1" applyFont="1" applyFill="1" applyAlignment="1">
      <alignment horizontal="left" vertical="center"/>
    </xf>
    <xf numFmtId="49" fontId="94" fillId="44" borderId="77" xfId="0" applyNumberFormat="1" applyFont="1" applyFill="1" applyBorder="1" applyAlignment="1">
      <alignment horizontal="center" vertical="center" shrinkToFit="1"/>
    </xf>
    <xf numFmtId="49" fontId="91" fillId="44" borderId="78" xfId="0" applyNumberFormat="1" applyFont="1" applyFill="1" applyBorder="1" applyAlignment="1">
      <alignment horizontal="center" vertical="center" shrinkToFit="1"/>
    </xf>
    <xf numFmtId="49" fontId="91" fillId="44" borderId="80" xfId="0" applyNumberFormat="1" applyFont="1" applyFill="1" applyBorder="1" applyAlignment="1">
      <alignment horizontal="center" vertical="center" shrinkToFit="1"/>
    </xf>
    <xf numFmtId="49" fontId="91" fillId="44" borderId="79" xfId="0" applyNumberFormat="1" applyFont="1" applyFill="1" applyBorder="1" applyAlignment="1">
      <alignment horizontal="center" vertical="center" shrinkToFit="1"/>
    </xf>
    <xf numFmtId="49" fontId="91" fillId="44" borderId="42" xfId="0" applyNumberFormat="1" applyFont="1" applyFill="1" applyBorder="1" applyAlignment="1">
      <alignment horizontal="center" vertical="center" shrinkToFit="1"/>
    </xf>
    <xf numFmtId="49" fontId="91" fillId="44" borderId="81" xfId="0" applyNumberFormat="1" applyFont="1" applyFill="1" applyBorder="1" applyAlignment="1">
      <alignment horizontal="center" vertical="center" shrinkToFit="1"/>
    </xf>
    <xf numFmtId="49" fontId="5" fillId="35" borderId="85" xfId="0" applyNumberFormat="1" applyFont="1" applyFill="1" applyBorder="1" applyAlignment="1" applyProtection="1">
      <alignment horizontal="left" vertical="center"/>
      <protection locked="0"/>
    </xf>
    <xf numFmtId="49" fontId="5" fillId="35" borderId="86" xfId="0" applyNumberFormat="1" applyFont="1" applyFill="1" applyBorder="1" applyAlignment="1" applyProtection="1">
      <alignment horizontal="left" vertical="center"/>
      <protection locked="0"/>
    </xf>
    <xf numFmtId="49" fontId="5" fillId="35" borderId="87" xfId="0" applyNumberFormat="1" applyFont="1" applyFill="1" applyBorder="1" applyAlignment="1" applyProtection="1">
      <alignment horizontal="left" vertical="center"/>
      <protection locked="0"/>
    </xf>
    <xf numFmtId="49" fontId="84" fillId="44" borderId="0" xfId="0" applyNumberFormat="1" applyFont="1" applyFill="1" applyAlignment="1">
      <alignment horizontal="left" vertical="top" shrinkToFit="1"/>
    </xf>
    <xf numFmtId="49" fontId="5" fillId="35" borderId="85" xfId="0" applyNumberFormat="1" applyFont="1" applyFill="1" applyBorder="1" applyAlignment="1" applyProtection="1">
      <alignment horizontal="left" vertical="center" shrinkToFit="1"/>
      <protection locked="0"/>
    </xf>
    <xf numFmtId="49" fontId="5" fillId="35" borderId="86" xfId="0" applyNumberFormat="1" applyFont="1" applyFill="1" applyBorder="1" applyAlignment="1" applyProtection="1">
      <alignment horizontal="left" vertical="center" shrinkToFit="1"/>
      <protection locked="0"/>
    </xf>
    <xf numFmtId="49" fontId="5" fillId="35" borderId="87" xfId="0" applyNumberFormat="1" applyFont="1" applyFill="1" applyBorder="1" applyAlignment="1" applyProtection="1">
      <alignment horizontal="left" vertical="center" shrinkToFit="1"/>
      <protection locked="0"/>
    </xf>
    <xf numFmtId="0" fontId="5" fillId="35" borderId="55" xfId="0" applyFont="1" applyFill="1" applyBorder="1" applyAlignment="1" applyProtection="1">
      <alignment horizontal="center" vertical="center" shrinkToFit="1"/>
      <protection locked="0"/>
    </xf>
    <xf numFmtId="0" fontId="5" fillId="35" borderId="59" xfId="0" applyFont="1" applyFill="1" applyBorder="1" applyAlignment="1" applyProtection="1">
      <alignment horizontal="center" vertical="center" shrinkToFit="1"/>
      <protection locked="0"/>
    </xf>
    <xf numFmtId="0" fontId="5" fillId="35" borderId="56" xfId="0" applyFont="1" applyFill="1" applyBorder="1" applyAlignment="1" applyProtection="1">
      <alignment horizontal="center" vertical="center" shrinkToFit="1"/>
      <protection locked="0"/>
    </xf>
    <xf numFmtId="49" fontId="69" fillId="46" borderId="57" xfId="0" applyNumberFormat="1" applyFont="1" applyFill="1" applyBorder="1" applyAlignment="1">
      <alignment horizontal="center" vertical="center"/>
    </xf>
    <xf numFmtId="49" fontId="69" fillId="46" borderId="58" xfId="0" applyNumberFormat="1" applyFont="1" applyFill="1" applyBorder="1" applyAlignment="1">
      <alignment horizontal="center" vertical="center"/>
    </xf>
    <xf numFmtId="49" fontId="69" fillId="46" borderId="41" xfId="0" applyNumberFormat="1" applyFont="1" applyFill="1" applyBorder="1" applyAlignment="1">
      <alignment horizontal="center" vertical="center"/>
    </xf>
    <xf numFmtId="49" fontId="74" fillId="46" borderId="17" xfId="0" applyNumberFormat="1" applyFont="1" applyFill="1" applyBorder="1" applyAlignment="1">
      <alignment horizontal="left" vertical="center"/>
    </xf>
    <xf numFmtId="49" fontId="74" fillId="46" borderId="18" xfId="0" applyNumberFormat="1" applyFont="1" applyFill="1" applyBorder="1" applyAlignment="1">
      <alignment horizontal="left" vertical="center"/>
    </xf>
    <xf numFmtId="49" fontId="74" fillId="46" borderId="19" xfId="0" applyNumberFormat="1" applyFont="1" applyFill="1" applyBorder="1" applyAlignment="1">
      <alignment horizontal="left" vertical="center"/>
    </xf>
    <xf numFmtId="49" fontId="69" fillId="46" borderId="17" xfId="0" applyNumberFormat="1" applyFont="1" applyFill="1" applyBorder="1" applyAlignment="1">
      <alignment horizontal="left" vertical="center"/>
    </xf>
    <xf numFmtId="49" fontId="69" fillId="46" borderId="18" xfId="0" applyNumberFormat="1" applyFont="1" applyFill="1" applyBorder="1" applyAlignment="1">
      <alignment horizontal="left" vertical="center"/>
    </xf>
    <xf numFmtId="49" fontId="69" fillId="46" borderId="19" xfId="0" applyNumberFormat="1" applyFont="1" applyFill="1" applyBorder="1" applyAlignment="1">
      <alignment horizontal="left" vertical="center"/>
    </xf>
    <xf numFmtId="49" fontId="74" fillId="46" borderId="57" xfId="0" applyNumberFormat="1" applyFont="1" applyFill="1" applyBorder="1" applyAlignment="1">
      <alignment horizontal="center" vertical="center"/>
    </xf>
    <xf numFmtId="49" fontId="74" fillId="46" borderId="58" xfId="0" applyNumberFormat="1" applyFont="1" applyFill="1" applyBorder="1" applyAlignment="1">
      <alignment horizontal="center" vertical="center"/>
    </xf>
    <xf numFmtId="49" fontId="74" fillId="46" borderId="41" xfId="0" applyNumberFormat="1" applyFont="1" applyFill="1" applyBorder="1" applyAlignment="1">
      <alignment horizontal="center" vertical="center"/>
    </xf>
    <xf numFmtId="38" fontId="27" fillId="35" borderId="52" xfId="34" applyFont="1" applyFill="1" applyBorder="1" applyAlignment="1" applyProtection="1">
      <alignment horizontal="center" vertical="center"/>
    </xf>
    <xf numFmtId="38" fontId="27" fillId="35" borderId="53" xfId="34" applyFont="1" applyFill="1" applyBorder="1" applyAlignment="1" applyProtection="1">
      <alignment horizontal="center" vertical="center"/>
    </xf>
    <xf numFmtId="38" fontId="27" fillId="35" borderId="54" xfId="34" applyFont="1" applyFill="1" applyBorder="1" applyAlignment="1" applyProtection="1">
      <alignment horizontal="center" vertical="center"/>
    </xf>
    <xf numFmtId="49" fontId="72" fillId="44" borderId="0" xfId="0" applyNumberFormat="1" applyFont="1" applyFill="1" applyAlignment="1">
      <alignment horizontal="center" vertical="center"/>
    </xf>
    <xf numFmtId="49" fontId="74" fillId="46" borderId="109" xfId="0" applyNumberFormat="1" applyFont="1" applyFill="1" applyBorder="1" applyAlignment="1">
      <alignment horizontal="center" vertical="center"/>
    </xf>
    <xf numFmtId="49" fontId="74" fillId="46" borderId="100" xfId="0" applyNumberFormat="1" applyFont="1" applyFill="1" applyBorder="1" applyAlignment="1">
      <alignment horizontal="center" vertical="center"/>
    </xf>
    <xf numFmtId="49" fontId="74" fillId="46" borderId="110" xfId="0" applyNumberFormat="1" applyFont="1" applyFill="1" applyBorder="1" applyAlignment="1">
      <alignment horizontal="center" vertical="center"/>
    </xf>
    <xf numFmtId="38" fontId="27" fillId="35" borderId="111" xfId="34" applyFont="1" applyFill="1" applyBorder="1" applyAlignment="1" applyProtection="1">
      <alignment horizontal="center" vertical="center"/>
    </xf>
    <xf numFmtId="38" fontId="27" fillId="35" borderId="112" xfId="34" applyFont="1" applyFill="1" applyBorder="1" applyAlignment="1" applyProtection="1">
      <alignment horizontal="center" vertical="center"/>
    </xf>
    <xf numFmtId="38" fontId="27" fillId="35" borderId="113" xfId="34" applyFont="1" applyFill="1" applyBorder="1" applyAlignment="1" applyProtection="1">
      <alignment horizontal="center" vertical="center"/>
    </xf>
    <xf numFmtId="0" fontId="23" fillId="35" borderId="70" xfId="0" applyFont="1" applyFill="1" applyBorder="1" applyAlignment="1">
      <alignment horizontal="center" vertical="center" shrinkToFit="1"/>
    </xf>
    <xf numFmtId="0" fontId="82" fillId="35" borderId="71" xfId="0" applyFont="1" applyFill="1" applyBorder="1" applyAlignment="1">
      <alignment horizontal="center" vertical="center" shrinkToFit="1"/>
    </xf>
    <xf numFmtId="0" fontId="82" fillId="35" borderId="72" xfId="0" applyFont="1" applyFill="1" applyBorder="1" applyAlignment="1">
      <alignment horizontal="center" vertical="center" shrinkToFit="1"/>
    </xf>
    <xf numFmtId="0" fontId="83" fillId="43" borderId="23" xfId="0" applyFont="1" applyFill="1" applyBorder="1" applyAlignment="1">
      <alignment horizontal="center" vertical="center"/>
    </xf>
    <xf numFmtId="0" fontId="83" fillId="43" borderId="24" xfId="0" applyFont="1" applyFill="1" applyBorder="1"/>
    <xf numFmtId="0" fontId="83" fillId="43" borderId="25" xfId="0" applyFont="1" applyFill="1" applyBorder="1"/>
    <xf numFmtId="0" fontId="83" fillId="43" borderId="73" xfId="0" applyFont="1" applyFill="1" applyBorder="1"/>
    <xf numFmtId="0" fontId="83" fillId="43" borderId="74" xfId="0" applyFont="1" applyFill="1" applyBorder="1"/>
    <xf numFmtId="0" fontId="83" fillId="43" borderId="75" xfId="0" applyFont="1" applyFill="1" applyBorder="1"/>
    <xf numFmtId="49" fontId="5" fillId="35" borderId="85" xfId="0" applyNumberFormat="1" applyFont="1" applyFill="1" applyBorder="1" applyAlignment="1" applyProtection="1">
      <alignment horizontal="center" vertical="center"/>
      <protection locked="0"/>
    </xf>
    <xf numFmtId="0" fontId="5" fillId="35" borderId="87" xfId="0" applyFont="1" applyFill="1" applyBorder="1" applyAlignment="1" applyProtection="1">
      <alignment horizontal="center"/>
      <protection locked="0"/>
    </xf>
    <xf numFmtId="0" fontId="5" fillId="35" borderId="85" xfId="0" applyFont="1" applyFill="1" applyBorder="1" applyAlignment="1" applyProtection="1">
      <alignment horizontal="center" vertical="center"/>
      <protection locked="0"/>
    </xf>
    <xf numFmtId="0" fontId="5" fillId="35" borderId="87" xfId="0" applyFont="1" applyFill="1" applyBorder="1" applyAlignment="1" applyProtection="1">
      <alignment horizontal="center" vertical="center"/>
      <protection locked="0"/>
    </xf>
    <xf numFmtId="49" fontId="5" fillId="35" borderId="87" xfId="0" applyNumberFormat="1" applyFont="1" applyFill="1" applyBorder="1" applyAlignment="1" applyProtection="1">
      <alignment horizontal="center" vertical="center"/>
      <protection locked="0"/>
    </xf>
    <xf numFmtId="49" fontId="103" fillId="44" borderId="76" xfId="0" applyNumberFormat="1" applyFont="1" applyFill="1" applyBorder="1" applyAlignment="1">
      <alignment horizontal="center" vertical="center" shrinkToFit="1"/>
    </xf>
    <xf numFmtId="0" fontId="12" fillId="35" borderId="55" xfId="0" applyFont="1" applyFill="1" applyBorder="1" applyAlignment="1" applyProtection="1">
      <alignment horizontal="left" vertical="center" shrinkToFit="1"/>
      <protection locked="0"/>
    </xf>
    <xf numFmtId="0" fontId="12" fillId="35" borderId="59" xfId="0" applyFont="1" applyFill="1" applyBorder="1" applyAlignment="1" applyProtection="1">
      <alignment horizontal="left" vertical="center" shrinkToFit="1"/>
      <protection locked="0"/>
    </xf>
    <xf numFmtId="0" fontId="12" fillId="35" borderId="56" xfId="0" applyFont="1" applyFill="1" applyBorder="1" applyAlignment="1" applyProtection="1">
      <alignment horizontal="left" vertical="center" shrinkToFit="1"/>
      <protection locked="0"/>
    </xf>
    <xf numFmtId="0" fontId="80" fillId="44" borderId="0" xfId="0" applyFont="1" applyFill="1" applyAlignment="1">
      <alignment horizontal="left" vertical="center" shrinkToFit="1"/>
    </xf>
    <xf numFmtId="38" fontId="18" fillId="35" borderId="29" xfId="34" applyFont="1" applyFill="1" applyBorder="1" applyAlignment="1" applyProtection="1">
      <alignment horizontal="center" vertical="center" shrinkToFit="1"/>
    </xf>
    <xf numFmtId="38" fontId="18" fillId="35" borderId="31" xfId="34" applyFont="1" applyFill="1" applyBorder="1" applyAlignment="1" applyProtection="1">
      <alignment horizontal="center" vertical="center" shrinkToFit="1"/>
    </xf>
    <xf numFmtId="49" fontId="10" fillId="35" borderId="85" xfId="0" applyNumberFormat="1" applyFont="1" applyFill="1" applyBorder="1" applyAlignment="1" applyProtection="1">
      <alignment horizontal="center" vertical="center" shrinkToFit="1"/>
      <protection locked="0"/>
    </xf>
    <xf numFmtId="49" fontId="10" fillId="35" borderId="86" xfId="0" applyNumberFormat="1" applyFont="1" applyFill="1" applyBorder="1" applyAlignment="1" applyProtection="1">
      <alignment horizontal="center" vertical="center" shrinkToFit="1"/>
      <protection locked="0"/>
    </xf>
    <xf numFmtId="49" fontId="10" fillId="35" borderId="87" xfId="0" applyNumberFormat="1" applyFont="1" applyFill="1" applyBorder="1" applyAlignment="1" applyProtection="1">
      <alignment horizontal="center" vertical="center" shrinkToFit="1"/>
      <protection locked="0"/>
    </xf>
    <xf numFmtId="49" fontId="89" fillId="44" borderId="0" xfId="0" applyNumberFormat="1" applyFont="1" applyFill="1" applyAlignment="1">
      <alignment horizontal="left" vertical="center" shrinkToFit="1"/>
    </xf>
    <xf numFmtId="49" fontId="95" fillId="44" borderId="0" xfId="0" applyNumberFormat="1" applyFont="1" applyFill="1" applyAlignment="1">
      <alignment horizontal="left" vertical="center" wrapText="1"/>
    </xf>
    <xf numFmtId="49" fontId="5" fillId="35" borderId="55" xfId="0" applyNumberFormat="1" applyFont="1" applyFill="1" applyBorder="1" applyAlignment="1" applyProtection="1">
      <alignment horizontal="left" vertical="center" shrinkToFit="1"/>
      <protection locked="0"/>
    </xf>
    <xf numFmtId="49" fontId="5" fillId="35" borderId="59" xfId="0" applyNumberFormat="1" applyFont="1" applyFill="1" applyBorder="1" applyAlignment="1" applyProtection="1">
      <alignment horizontal="left" vertical="center" shrinkToFit="1"/>
      <protection locked="0"/>
    </xf>
    <xf numFmtId="49" fontId="5" fillId="35" borderId="56" xfId="0" applyNumberFormat="1" applyFont="1" applyFill="1" applyBorder="1" applyAlignment="1" applyProtection="1">
      <alignment horizontal="left" vertical="center" shrinkToFit="1"/>
      <protection locked="0"/>
    </xf>
    <xf numFmtId="0" fontId="5" fillId="35" borderId="59" xfId="0" applyFont="1" applyFill="1" applyBorder="1" applyAlignment="1" applyProtection="1">
      <alignment horizontal="left" vertical="center" shrinkToFit="1"/>
      <protection locked="0"/>
    </xf>
    <xf numFmtId="0" fontId="5" fillId="35" borderId="56" xfId="0" applyFont="1" applyFill="1" applyBorder="1" applyAlignment="1" applyProtection="1">
      <alignment horizontal="left" vertical="center" shrinkToFit="1"/>
      <protection locked="0"/>
    </xf>
    <xf numFmtId="177" fontId="5" fillId="35" borderId="85" xfId="0" applyNumberFormat="1" applyFont="1" applyFill="1" applyBorder="1" applyAlignment="1" applyProtection="1">
      <alignment horizontal="center" vertical="center"/>
      <protection locked="0"/>
    </xf>
    <xf numFmtId="177" fontId="5" fillId="35" borderId="87" xfId="0" applyNumberFormat="1" applyFont="1" applyFill="1" applyBorder="1" applyAlignment="1" applyProtection="1">
      <alignment horizontal="center" vertical="center"/>
      <protection locked="0"/>
    </xf>
    <xf numFmtId="49" fontId="5" fillId="35" borderId="55" xfId="0" applyNumberFormat="1" applyFont="1" applyFill="1" applyBorder="1" applyAlignment="1" applyProtection="1">
      <alignment horizontal="left" vertical="center"/>
      <protection locked="0"/>
    </xf>
    <xf numFmtId="49" fontId="5" fillId="35" borderId="59" xfId="0" applyNumberFormat="1" applyFont="1" applyFill="1" applyBorder="1" applyAlignment="1" applyProtection="1">
      <alignment horizontal="left" vertical="center"/>
      <protection locked="0"/>
    </xf>
    <xf numFmtId="49" fontId="5" fillId="35" borderId="56" xfId="0" applyNumberFormat="1" applyFont="1" applyFill="1" applyBorder="1" applyAlignment="1" applyProtection="1">
      <alignment horizontal="left" vertical="center"/>
      <protection locked="0"/>
    </xf>
    <xf numFmtId="49" fontId="80" fillId="35" borderId="55" xfId="0" applyNumberFormat="1" applyFont="1" applyFill="1" applyBorder="1" applyAlignment="1" applyProtection="1">
      <alignment horizontal="left" vertical="center" shrinkToFit="1"/>
      <protection locked="0"/>
    </xf>
    <xf numFmtId="49" fontId="80" fillId="35" borderId="59" xfId="0" applyNumberFormat="1" applyFont="1" applyFill="1" applyBorder="1" applyAlignment="1" applyProtection="1">
      <alignment horizontal="left" vertical="center" shrinkToFit="1"/>
      <protection locked="0"/>
    </xf>
    <xf numFmtId="49" fontId="80" fillId="35" borderId="56" xfId="0" applyNumberFormat="1" applyFont="1" applyFill="1" applyBorder="1" applyAlignment="1" applyProtection="1">
      <alignment horizontal="left" vertical="center" shrinkToFit="1"/>
      <protection locked="0"/>
    </xf>
    <xf numFmtId="49" fontId="28" fillId="44" borderId="42" xfId="0" applyNumberFormat="1" applyFont="1" applyFill="1" applyBorder="1" applyAlignment="1">
      <alignment horizontal="right" vertical="center" shrinkToFit="1"/>
    </xf>
    <xf numFmtId="38" fontId="90" fillId="45" borderId="77" xfId="34" applyFont="1" applyFill="1" applyBorder="1" applyAlignment="1" applyProtection="1">
      <alignment horizontal="center" vertical="center" shrinkToFit="1"/>
    </xf>
    <xf numFmtId="38" fontId="90" fillId="45" borderId="78" xfId="34" applyFont="1" applyFill="1" applyBorder="1" applyAlignment="1" applyProtection="1">
      <alignment horizontal="center" vertical="center" shrinkToFit="1"/>
    </xf>
    <xf numFmtId="38" fontId="90" fillId="45" borderId="79" xfId="34" applyFont="1" applyFill="1" applyBorder="1" applyAlignment="1" applyProtection="1">
      <alignment horizontal="center" vertical="center" shrinkToFit="1"/>
    </xf>
    <xf numFmtId="38" fontId="90" fillId="45" borderId="42" xfId="34" applyFont="1" applyFill="1" applyBorder="1" applyAlignment="1" applyProtection="1">
      <alignment horizontal="center" vertical="center" shrinkToFit="1"/>
    </xf>
    <xf numFmtId="179" fontId="27" fillId="44" borderId="0" xfId="0" applyNumberFormat="1" applyFont="1" applyFill="1" applyAlignment="1">
      <alignment horizontal="left" vertical="center"/>
    </xf>
    <xf numFmtId="0" fontId="75" fillId="44" borderId="0" xfId="0" applyFont="1" applyFill="1" applyAlignment="1">
      <alignment horizontal="left" shrinkToFit="1"/>
    </xf>
    <xf numFmtId="38" fontId="33" fillId="35" borderId="52" xfId="34" applyFont="1" applyFill="1" applyBorder="1" applyAlignment="1" applyProtection="1">
      <alignment horizontal="center" vertical="center"/>
    </xf>
    <xf numFmtId="38" fontId="33" fillId="35" borderId="53" xfId="34" applyFont="1" applyFill="1" applyBorder="1" applyAlignment="1" applyProtection="1">
      <alignment horizontal="center" vertical="center"/>
    </xf>
    <xf numFmtId="38" fontId="33" fillId="35" borderId="54" xfId="34" applyFont="1" applyFill="1" applyBorder="1" applyAlignment="1" applyProtection="1">
      <alignment horizontal="center" vertical="center"/>
    </xf>
    <xf numFmtId="49" fontId="74" fillId="48" borderId="101" xfId="0" applyNumberFormat="1" applyFont="1" applyFill="1" applyBorder="1" applyAlignment="1">
      <alignment vertical="center"/>
    </xf>
    <xf numFmtId="49" fontId="74" fillId="48" borderId="102" xfId="0" applyNumberFormat="1" applyFont="1" applyFill="1" applyBorder="1" applyAlignment="1">
      <alignment vertical="center"/>
    </xf>
    <xf numFmtId="49" fontId="74" fillId="48" borderId="103" xfId="0" applyNumberFormat="1" applyFont="1" applyFill="1" applyBorder="1" applyAlignment="1">
      <alignment vertical="center"/>
    </xf>
    <xf numFmtId="0" fontId="69" fillId="46" borderId="57" xfId="0" applyFont="1" applyFill="1" applyBorder="1" applyAlignment="1">
      <alignment horizontal="center" vertical="center"/>
    </xf>
    <xf numFmtId="0" fontId="69" fillId="46" borderId="58" xfId="0" applyFont="1" applyFill="1" applyBorder="1" applyAlignment="1">
      <alignment horizontal="center" vertical="center"/>
    </xf>
    <xf numFmtId="0" fontId="69" fillId="46" borderId="41" xfId="0" applyFont="1" applyFill="1" applyBorder="1" applyAlignment="1">
      <alignment horizontal="center" vertical="center"/>
    </xf>
    <xf numFmtId="179" fontId="5" fillId="35" borderId="105" xfId="0" applyNumberFormat="1" applyFont="1" applyFill="1" applyBorder="1" applyAlignment="1" applyProtection="1">
      <alignment horizontal="center" vertical="center"/>
      <protection locked="0"/>
    </xf>
    <xf numFmtId="179" fontId="5" fillId="35" borderId="106" xfId="0" applyNumberFormat="1" applyFont="1" applyFill="1" applyBorder="1" applyAlignment="1" applyProtection="1">
      <alignment horizontal="center" vertical="center"/>
      <protection locked="0"/>
    </xf>
    <xf numFmtId="179" fontId="5" fillId="35" borderId="107" xfId="0" applyNumberFormat="1" applyFont="1" applyFill="1" applyBorder="1" applyAlignment="1" applyProtection="1">
      <alignment horizontal="center" vertical="center"/>
      <protection locked="0"/>
    </xf>
    <xf numFmtId="179" fontId="5" fillId="35" borderId="108" xfId="0" applyNumberFormat="1" applyFont="1" applyFill="1" applyBorder="1" applyAlignment="1" applyProtection="1">
      <alignment horizontal="center" vertical="center"/>
      <protection locked="0"/>
    </xf>
    <xf numFmtId="49" fontId="5" fillId="44" borderId="0" xfId="0" applyNumberFormat="1" applyFont="1" applyFill="1" applyAlignment="1">
      <alignment horizontal="left" vertical="center"/>
    </xf>
    <xf numFmtId="49" fontId="74" fillId="48" borderId="96" xfId="0" applyNumberFormat="1" applyFont="1" applyFill="1" applyBorder="1" applyAlignment="1">
      <alignment horizontal="left" vertical="center"/>
    </xf>
    <xf numFmtId="49" fontId="74" fillId="48" borderId="97" xfId="0" applyNumberFormat="1" applyFont="1" applyFill="1" applyBorder="1" applyAlignment="1">
      <alignment horizontal="left" vertical="center"/>
    </xf>
    <xf numFmtId="49" fontId="74" fillId="48" borderId="98" xfId="0" applyNumberFormat="1" applyFont="1" applyFill="1" applyBorder="1" applyAlignment="1">
      <alignment horizontal="left" vertical="center"/>
    </xf>
    <xf numFmtId="179" fontId="5" fillId="35" borderId="55" xfId="0" applyNumberFormat="1" applyFont="1" applyFill="1" applyBorder="1" applyAlignment="1" applyProtection="1">
      <alignment horizontal="center" vertical="center"/>
      <protection locked="0"/>
    </xf>
    <xf numFmtId="179" fontId="5" fillId="35" borderId="56" xfId="0" applyNumberFormat="1" applyFont="1" applyFill="1" applyBorder="1" applyAlignment="1" applyProtection="1">
      <alignment horizontal="center" vertical="center"/>
      <protection locked="0"/>
    </xf>
    <xf numFmtId="49" fontId="31" fillId="0" borderId="0" xfId="28" applyNumberFormat="1" applyFont="1" applyFill="1" applyBorder="1" applyAlignment="1" applyProtection="1">
      <alignment horizontal="left" vertical="center"/>
    </xf>
    <xf numFmtId="49" fontId="34" fillId="35" borderId="8" xfId="0" applyNumberFormat="1" applyFont="1" applyFill="1" applyBorder="1" applyAlignment="1">
      <alignment horizontal="center" vertical="center"/>
    </xf>
    <xf numFmtId="49" fontId="34" fillId="35" borderId="9" xfId="0" applyNumberFormat="1" applyFont="1" applyFill="1" applyBorder="1" applyAlignment="1">
      <alignment horizontal="center" vertical="center"/>
    </xf>
    <xf numFmtId="49" fontId="34" fillId="35" borderId="10" xfId="0" applyNumberFormat="1" applyFont="1" applyFill="1" applyBorder="1" applyAlignment="1">
      <alignment horizontal="center" vertical="center"/>
    </xf>
    <xf numFmtId="49" fontId="34" fillId="35" borderId="13" xfId="0" applyNumberFormat="1" applyFont="1" applyFill="1" applyBorder="1" applyAlignment="1">
      <alignment horizontal="center" vertical="center"/>
    </xf>
    <xf numFmtId="49" fontId="34" fillId="35" borderId="12" xfId="0" applyNumberFormat="1" applyFont="1" applyFill="1" applyBorder="1" applyAlignment="1">
      <alignment horizontal="center" vertical="center"/>
    </xf>
    <xf numFmtId="49" fontId="34" fillId="35" borderId="14" xfId="0" applyNumberFormat="1" applyFont="1" applyFill="1" applyBorder="1" applyAlignment="1">
      <alignment horizontal="center" vertical="center"/>
    </xf>
    <xf numFmtId="181" fontId="21" fillId="44" borderId="20" xfId="0" applyNumberFormat="1" applyFont="1" applyFill="1" applyBorder="1" applyAlignment="1">
      <alignment horizontal="left"/>
    </xf>
    <xf numFmtId="181" fontId="21" fillId="44" borderId="21" xfId="0" applyNumberFormat="1" applyFont="1" applyFill="1" applyBorder="1" applyAlignment="1">
      <alignment horizontal="left"/>
    </xf>
    <xf numFmtId="181" fontId="21" fillId="44" borderId="22" xfId="0" applyNumberFormat="1" applyFont="1" applyFill="1" applyBorder="1" applyAlignment="1">
      <alignment horizontal="left"/>
    </xf>
    <xf numFmtId="181" fontId="21" fillId="44" borderId="20" xfId="0" applyNumberFormat="1" applyFont="1" applyFill="1" applyBorder="1" applyAlignment="1">
      <alignment horizontal="right"/>
    </xf>
    <xf numFmtId="181" fontId="21" fillId="44" borderId="21" xfId="0" applyNumberFormat="1" applyFont="1" applyFill="1" applyBorder="1" applyAlignment="1">
      <alignment horizontal="right"/>
    </xf>
    <xf numFmtId="181" fontId="21" fillId="44" borderId="22" xfId="0" applyNumberFormat="1" applyFont="1" applyFill="1" applyBorder="1" applyAlignment="1">
      <alignment horizontal="right"/>
    </xf>
    <xf numFmtId="49" fontId="31" fillId="0" borderId="0" xfId="28" applyNumberFormat="1" applyFont="1" applyFill="1" applyBorder="1" applyAlignment="1" applyProtection="1">
      <alignment horizontal="left"/>
    </xf>
    <xf numFmtId="49" fontId="81" fillId="0" borderId="0" xfId="28" applyNumberFormat="1" applyFont="1" applyFill="1" applyBorder="1" applyAlignment="1" applyProtection="1">
      <alignment horizontal="left"/>
    </xf>
    <xf numFmtId="49" fontId="74" fillId="0" borderId="0" xfId="0" applyNumberFormat="1" applyFont="1" applyAlignment="1">
      <alignment horizontal="left"/>
    </xf>
    <xf numFmtId="49" fontId="12" fillId="44" borderId="20" xfId="0" applyNumberFormat="1" applyFont="1" applyFill="1" applyBorder="1" applyAlignment="1">
      <alignment horizontal="center"/>
    </xf>
    <xf numFmtId="49" fontId="12" fillId="44" borderId="21" xfId="0" applyNumberFormat="1" applyFont="1" applyFill="1" applyBorder="1" applyAlignment="1">
      <alignment horizontal="center"/>
    </xf>
    <xf numFmtId="49" fontId="12" fillId="44" borderId="22" xfId="0" applyNumberFormat="1" applyFont="1" applyFill="1" applyBorder="1" applyAlignment="1">
      <alignment horizontal="center"/>
    </xf>
    <xf numFmtId="49" fontId="5" fillId="44" borderId="0" xfId="0" applyNumberFormat="1" applyFont="1" applyFill="1" applyAlignment="1">
      <alignment vertical="center"/>
    </xf>
    <xf numFmtId="49" fontId="21" fillId="44" borderId="0" xfId="0" applyNumberFormat="1" applyFont="1" applyFill="1" applyAlignment="1">
      <alignment horizontal="left" wrapText="1"/>
    </xf>
    <xf numFmtId="49" fontId="21" fillId="44" borderId="6" xfId="0" applyNumberFormat="1" applyFont="1" applyFill="1" applyBorder="1" applyAlignment="1">
      <alignment horizontal="left" wrapText="1"/>
    </xf>
    <xf numFmtId="49" fontId="74" fillId="44" borderId="100" xfId="0" applyNumberFormat="1" applyFont="1" applyFill="1" applyBorder="1" applyAlignment="1">
      <alignment horizontal="center" vertical="center"/>
    </xf>
    <xf numFmtId="49" fontId="74" fillId="44" borderId="0" xfId="0" applyNumberFormat="1" applyFont="1" applyFill="1" applyAlignment="1">
      <alignment horizontal="center" vertical="center"/>
    </xf>
    <xf numFmtId="49" fontId="5" fillId="35" borderId="44" xfId="0" applyNumberFormat="1" applyFont="1" applyFill="1" applyBorder="1" applyAlignment="1" applyProtection="1">
      <alignment horizontal="left" vertical="top"/>
      <protection locked="0"/>
    </xf>
    <xf numFmtId="49" fontId="5" fillId="35" borderId="45" xfId="0" applyNumberFormat="1" applyFont="1" applyFill="1" applyBorder="1" applyAlignment="1" applyProtection="1">
      <alignment horizontal="left" vertical="top"/>
      <protection locked="0"/>
    </xf>
    <xf numFmtId="49" fontId="5" fillId="35" borderId="46" xfId="0" applyNumberFormat="1" applyFont="1" applyFill="1" applyBorder="1" applyAlignment="1" applyProtection="1">
      <alignment horizontal="left" vertical="top"/>
      <protection locked="0"/>
    </xf>
    <xf numFmtId="49" fontId="5" fillId="35" borderId="47" xfId="0" applyNumberFormat="1" applyFont="1" applyFill="1" applyBorder="1" applyAlignment="1" applyProtection="1">
      <alignment horizontal="left" vertical="top"/>
      <protection locked="0"/>
    </xf>
    <xf numFmtId="49" fontId="5" fillId="35" borderId="0" xfId="0" applyNumberFormat="1" applyFont="1" applyFill="1" applyAlignment="1" applyProtection="1">
      <alignment horizontal="left" vertical="top"/>
      <protection locked="0"/>
    </xf>
    <xf numFmtId="49" fontId="5" fillId="35" borderId="48" xfId="0" applyNumberFormat="1" applyFont="1" applyFill="1" applyBorder="1" applyAlignment="1" applyProtection="1">
      <alignment horizontal="left" vertical="top"/>
      <protection locked="0"/>
    </xf>
    <xf numFmtId="49" fontId="5" fillId="35" borderId="49" xfId="0" applyNumberFormat="1" applyFont="1" applyFill="1" applyBorder="1" applyAlignment="1" applyProtection="1">
      <alignment horizontal="left" vertical="top"/>
      <protection locked="0"/>
    </xf>
    <xf numFmtId="49" fontId="5" fillId="35" borderId="50" xfId="0" applyNumberFormat="1" applyFont="1" applyFill="1" applyBorder="1" applyAlignment="1" applyProtection="1">
      <alignment horizontal="left" vertical="top"/>
      <protection locked="0"/>
    </xf>
    <xf numFmtId="49" fontId="5" fillId="35" borderId="51" xfId="0" applyNumberFormat="1" applyFont="1" applyFill="1" applyBorder="1" applyAlignment="1" applyProtection="1">
      <alignment horizontal="left" vertical="top"/>
      <protection locked="0"/>
    </xf>
    <xf numFmtId="49" fontId="3" fillId="44" borderId="0" xfId="28" applyNumberFormat="1" applyFill="1" applyBorder="1" applyAlignment="1" applyProtection="1">
      <alignment horizontal="center" vertical="top" shrinkToFit="1"/>
    </xf>
    <xf numFmtId="49" fontId="97" fillId="44" borderId="0" xfId="28" applyNumberFormat="1" applyFont="1" applyFill="1" applyBorder="1" applyAlignment="1" applyProtection="1">
      <alignment horizontal="center" vertical="top" shrinkToFit="1"/>
    </xf>
    <xf numFmtId="38" fontId="27" fillId="35" borderId="63" xfId="34" applyFont="1" applyFill="1" applyBorder="1" applyAlignment="1" applyProtection="1">
      <alignment horizontal="center" vertical="center"/>
    </xf>
    <xf numFmtId="38" fontId="27" fillId="35" borderId="64" xfId="34" applyFont="1" applyFill="1" applyBorder="1" applyAlignment="1" applyProtection="1">
      <alignment horizontal="center" vertical="center"/>
    </xf>
    <xf numFmtId="38" fontId="27" fillId="35" borderId="65" xfId="34" applyFont="1" applyFill="1" applyBorder="1" applyAlignment="1" applyProtection="1">
      <alignment horizontal="center" vertical="center"/>
    </xf>
    <xf numFmtId="38" fontId="27" fillId="44" borderId="0" xfId="34" applyFont="1" applyFill="1" applyBorder="1" applyAlignment="1" applyProtection="1">
      <alignment horizontal="center" vertical="center"/>
    </xf>
    <xf numFmtId="49" fontId="74" fillId="46" borderId="60" xfId="0" applyNumberFormat="1" applyFont="1" applyFill="1" applyBorder="1" applyAlignment="1">
      <alignment horizontal="left" vertical="center" shrinkToFit="1"/>
    </xf>
    <xf numFmtId="49" fontId="74" fillId="46" borderId="61" xfId="0" applyNumberFormat="1" applyFont="1" applyFill="1" applyBorder="1" applyAlignment="1">
      <alignment horizontal="left" vertical="center" shrinkToFit="1"/>
    </xf>
    <xf numFmtId="49" fontId="74" fillId="46" borderId="62" xfId="0" applyNumberFormat="1" applyFont="1" applyFill="1" applyBorder="1" applyAlignment="1">
      <alignment horizontal="left" vertical="center" shrinkToFit="1"/>
    </xf>
    <xf numFmtId="49" fontId="74" fillId="47" borderId="67" xfId="0" applyNumberFormat="1" applyFont="1" applyFill="1" applyBorder="1" applyAlignment="1">
      <alignment horizontal="center" vertical="center" shrinkToFit="1"/>
    </xf>
    <xf numFmtId="49" fontId="74" fillId="47" borderId="68" xfId="0" applyNumberFormat="1" applyFont="1" applyFill="1" applyBorder="1" applyAlignment="1">
      <alignment horizontal="center" vertical="center" shrinkToFit="1"/>
    </xf>
    <xf numFmtId="49" fontId="74" fillId="47" borderId="69" xfId="0" applyNumberFormat="1" applyFont="1" applyFill="1" applyBorder="1" applyAlignment="1">
      <alignment horizontal="center" vertical="center" shrinkToFit="1"/>
    </xf>
    <xf numFmtId="49" fontId="70" fillId="44" borderId="0" xfId="0" applyNumberFormat="1" applyFont="1" applyFill="1" applyAlignment="1">
      <alignment horizontal="left" shrinkToFit="1"/>
    </xf>
    <xf numFmtId="49" fontId="10" fillId="35" borderId="0" xfId="0" applyNumberFormat="1" applyFont="1" applyFill="1" applyAlignment="1">
      <alignment horizontal="center" vertical="center"/>
    </xf>
    <xf numFmtId="49" fontId="10" fillId="35" borderId="29" xfId="0" applyNumberFormat="1" applyFont="1" applyFill="1" applyBorder="1" applyAlignment="1" applyProtection="1">
      <alignment horizontal="center" vertical="center" shrinkToFit="1"/>
      <protection locked="0"/>
    </xf>
    <xf numFmtId="49" fontId="10" fillId="35" borderId="31" xfId="0" applyNumberFormat="1" applyFont="1" applyFill="1" applyBorder="1" applyAlignment="1" applyProtection="1">
      <alignment horizontal="center" vertical="center" shrinkToFit="1"/>
      <protection locked="0"/>
    </xf>
    <xf numFmtId="49" fontId="10" fillId="35" borderId="30" xfId="0" applyNumberFormat="1" applyFont="1" applyFill="1" applyBorder="1" applyAlignment="1" applyProtection="1">
      <alignment horizontal="center" vertical="center" shrinkToFit="1"/>
      <protection locked="0"/>
    </xf>
    <xf numFmtId="49" fontId="10" fillId="35" borderId="85" xfId="0" applyNumberFormat="1" applyFont="1" applyFill="1" applyBorder="1" applyAlignment="1" applyProtection="1">
      <alignment horizontal="left" vertical="center"/>
      <protection locked="0"/>
    </xf>
    <xf numFmtId="49" fontId="10" fillId="35" borderId="86" xfId="0" applyNumberFormat="1" applyFont="1" applyFill="1" applyBorder="1" applyAlignment="1" applyProtection="1">
      <alignment horizontal="left" vertical="center"/>
      <protection locked="0"/>
    </xf>
    <xf numFmtId="49" fontId="10" fillId="35" borderId="87" xfId="0" applyNumberFormat="1" applyFont="1" applyFill="1" applyBorder="1" applyAlignment="1" applyProtection="1">
      <alignment horizontal="left" vertical="center"/>
      <protection locked="0"/>
    </xf>
    <xf numFmtId="49" fontId="10" fillId="44" borderId="0" xfId="0" applyNumberFormat="1" applyFont="1" applyFill="1" applyAlignment="1">
      <alignment horizontal="right" vertical="center"/>
    </xf>
    <xf numFmtId="49" fontId="96" fillId="44" borderId="0" xfId="0" applyNumberFormat="1" applyFont="1" applyFill="1" applyAlignment="1">
      <alignment horizontal="left" vertical="center"/>
    </xf>
    <xf numFmtId="49" fontId="99" fillId="43" borderId="88" xfId="0" applyNumberFormat="1" applyFont="1" applyFill="1" applyBorder="1" applyAlignment="1">
      <alignment horizontal="center" vertical="center"/>
    </xf>
    <xf numFmtId="49" fontId="99" fillId="43" borderId="89" xfId="0" applyNumberFormat="1" applyFont="1" applyFill="1" applyBorder="1" applyAlignment="1">
      <alignment horizontal="center" vertical="center"/>
    </xf>
    <xf numFmtId="49" fontId="99" fillId="43" borderId="90" xfId="0" applyNumberFormat="1" applyFont="1" applyFill="1" applyBorder="1" applyAlignment="1">
      <alignment horizontal="center" vertical="center"/>
    </xf>
    <xf numFmtId="49" fontId="99" fillId="43" borderId="91" xfId="0" applyNumberFormat="1" applyFont="1" applyFill="1" applyBorder="1" applyAlignment="1">
      <alignment horizontal="center" vertical="center"/>
    </xf>
    <xf numFmtId="49" fontId="99" fillId="43" borderId="0" xfId="0" applyNumberFormat="1" applyFont="1" applyFill="1" applyAlignment="1">
      <alignment horizontal="center" vertical="center"/>
    </xf>
    <xf numFmtId="49" fontId="99" fillId="43" borderId="92" xfId="0" applyNumberFormat="1" applyFont="1" applyFill="1" applyBorder="1" applyAlignment="1">
      <alignment horizontal="center" vertical="center"/>
    </xf>
    <xf numFmtId="49" fontId="21" fillId="44" borderId="0" xfId="0" applyNumberFormat="1" applyFont="1" applyFill="1" applyAlignment="1">
      <alignment horizontal="center" vertical="center"/>
    </xf>
    <xf numFmtId="49" fontId="21" fillId="44" borderId="0" xfId="0" applyNumberFormat="1" applyFont="1" applyFill="1" applyAlignment="1">
      <alignment horizontal="center" vertical="center" shrinkToFit="1"/>
    </xf>
    <xf numFmtId="49" fontId="10" fillId="35" borderId="82" xfId="0" applyNumberFormat="1" applyFont="1" applyFill="1" applyBorder="1" applyAlignment="1" applyProtection="1">
      <alignment horizontal="left" vertical="center" shrinkToFit="1"/>
      <protection locked="0"/>
    </xf>
    <xf numFmtId="0" fontId="10" fillId="35" borderId="83" xfId="0" applyFont="1" applyFill="1" applyBorder="1" applyAlignment="1" applyProtection="1">
      <alignment horizontal="left" shrinkToFit="1"/>
      <protection locked="0"/>
    </xf>
    <xf numFmtId="0" fontId="10" fillId="35" borderId="84" xfId="0" applyFont="1" applyFill="1" applyBorder="1" applyAlignment="1" applyProtection="1">
      <alignment horizontal="left" shrinkToFit="1"/>
      <protection locked="0"/>
    </xf>
    <xf numFmtId="49" fontId="10" fillId="35" borderId="85" xfId="0" applyNumberFormat="1" applyFont="1" applyFill="1" applyBorder="1" applyAlignment="1" applyProtection="1">
      <alignment horizontal="center" vertical="center"/>
      <protection locked="0"/>
    </xf>
    <xf numFmtId="49" fontId="10" fillId="35" borderId="86" xfId="0" applyNumberFormat="1" applyFont="1" applyFill="1" applyBorder="1" applyAlignment="1" applyProtection="1">
      <alignment horizontal="center" vertical="center"/>
      <protection locked="0"/>
    </xf>
    <xf numFmtId="49" fontId="10" fillId="35" borderId="87" xfId="0" applyNumberFormat="1" applyFont="1" applyFill="1" applyBorder="1" applyAlignment="1" applyProtection="1">
      <alignment horizontal="center" vertical="center"/>
      <protection locked="0"/>
    </xf>
    <xf numFmtId="0" fontId="21" fillId="35" borderId="1" xfId="0" applyFont="1" applyFill="1" applyBorder="1" applyAlignment="1">
      <alignment horizontal="center" vertical="center" shrinkToFit="1"/>
    </xf>
    <xf numFmtId="0" fontId="21" fillId="2" borderId="29" xfId="0" applyFont="1" applyFill="1" applyBorder="1" applyAlignment="1">
      <alignment horizontal="center" wrapText="1"/>
    </xf>
    <xf numFmtId="0" fontId="21" fillId="2" borderId="30" xfId="0" applyFont="1" applyFill="1" applyBorder="1" applyAlignment="1">
      <alignment horizontal="center" wrapText="1"/>
    </xf>
    <xf numFmtId="0" fontId="21" fillId="2" borderId="114" xfId="0" applyFont="1" applyFill="1" applyBorder="1" applyAlignment="1">
      <alignment horizontal="center" wrapText="1"/>
    </xf>
    <xf numFmtId="0" fontId="21" fillId="2" borderId="115" xfId="0" applyFont="1" applyFill="1" applyBorder="1" applyAlignment="1">
      <alignment horizontal="center" wrapText="1"/>
    </xf>
    <xf numFmtId="0" fontId="46" fillId="36" borderId="29" xfId="0" applyFont="1" applyFill="1" applyBorder="1" applyAlignment="1">
      <alignment horizontal="center" vertical="center" shrinkToFit="1"/>
    </xf>
    <xf numFmtId="0" fontId="46" fillId="36" borderId="30" xfId="0" applyFont="1" applyFill="1" applyBorder="1" applyAlignment="1">
      <alignment horizontal="center" vertical="center" shrinkToFit="1"/>
    </xf>
    <xf numFmtId="0" fontId="21" fillId="35" borderId="28" xfId="0" applyFont="1" applyFill="1" applyBorder="1" applyAlignment="1">
      <alignment horizontal="center" vertical="center" shrinkToFit="1"/>
    </xf>
    <xf numFmtId="0" fontId="21" fillId="2" borderId="2" xfId="0" applyFont="1" applyFill="1" applyBorder="1" applyAlignment="1">
      <alignment horizontal="center" vertical="center" wrapText="1"/>
    </xf>
    <xf numFmtId="0" fontId="21" fillId="2" borderId="27" xfId="0" applyFont="1" applyFill="1" applyBorder="1" applyAlignment="1">
      <alignment horizontal="center" vertical="center" wrapText="1"/>
    </xf>
    <xf numFmtId="0" fontId="21" fillId="2" borderId="28" xfId="0" applyFont="1" applyFill="1" applyBorder="1" applyAlignment="1">
      <alignment horizontal="center" vertical="center" wrapText="1"/>
    </xf>
    <xf numFmtId="0" fontId="29" fillId="2" borderId="0" xfId="0" applyFont="1" applyFill="1" applyAlignment="1">
      <alignment horizontal="center"/>
    </xf>
    <xf numFmtId="0" fontId="21" fillId="0" borderId="26" xfId="0" applyFont="1" applyBorder="1" applyAlignment="1">
      <alignment horizontal="center" vertical="center" wrapText="1"/>
    </xf>
    <xf numFmtId="0" fontId="21" fillId="0" borderId="27" xfId="0" applyFont="1" applyBorder="1" applyAlignment="1">
      <alignment horizontal="center" vertical="center" wrapText="1"/>
    </xf>
    <xf numFmtId="0" fontId="21" fillId="0" borderId="28" xfId="0" applyFont="1" applyBorder="1" applyAlignment="1">
      <alignment horizontal="center" vertical="center" wrapText="1"/>
    </xf>
    <xf numFmtId="0" fontId="21" fillId="2" borderId="1" xfId="0" applyFont="1" applyFill="1" applyBorder="1" applyAlignment="1">
      <alignment horizontal="center" vertical="center" wrapText="1"/>
    </xf>
    <xf numFmtId="0" fontId="12" fillId="35" borderId="0" xfId="0" applyFont="1" applyFill="1" applyAlignment="1">
      <alignment horizontal="center" wrapText="1"/>
    </xf>
    <xf numFmtId="0" fontId="12" fillId="35" borderId="0" xfId="0" applyFont="1" applyFill="1" applyAlignment="1">
      <alignment horizontal="center" shrinkToFit="1"/>
    </xf>
    <xf numFmtId="0" fontId="5" fillId="35" borderId="0" xfId="0" applyFont="1" applyFill="1" applyAlignment="1">
      <alignment horizontal="center"/>
    </xf>
    <xf numFmtId="0" fontId="34" fillId="35" borderId="0" xfId="0" applyFont="1" applyFill="1" applyAlignment="1">
      <alignment horizontal="center" vertical="center"/>
    </xf>
    <xf numFmtId="0" fontId="10" fillId="35" borderId="0" xfId="0" applyFont="1" applyFill="1" applyAlignment="1">
      <alignment horizontal="center" wrapText="1"/>
    </xf>
    <xf numFmtId="0" fontId="18" fillId="35" borderId="0" xfId="0" applyFont="1" applyFill="1" applyAlignment="1">
      <alignment horizontal="center" vertical="center" wrapText="1"/>
    </xf>
    <xf numFmtId="49" fontId="31" fillId="35" borderId="0" xfId="28" applyNumberFormat="1" applyFont="1" applyFill="1" applyBorder="1" applyAlignment="1" applyProtection="1">
      <alignment horizontal="left" vertical="center"/>
      <protection locked="0"/>
    </xf>
    <xf numFmtId="0" fontId="12" fillId="35" borderId="0" xfId="0" applyFont="1" applyFill="1" applyAlignment="1">
      <alignment horizontal="center" vertical="center" wrapText="1"/>
    </xf>
    <xf numFmtId="49" fontId="5" fillId="35" borderId="0" xfId="0" applyNumberFormat="1" applyFont="1" applyFill="1" applyAlignment="1">
      <alignment horizontal="center" vertical="center"/>
    </xf>
    <xf numFmtId="0" fontId="30" fillId="35" borderId="0" xfId="0" applyFont="1" applyFill="1" applyAlignment="1">
      <alignment horizontal="center" vertical="center" wrapText="1"/>
    </xf>
    <xf numFmtId="49" fontId="14" fillId="35" borderId="0" xfId="0" applyNumberFormat="1" applyFont="1" applyFill="1" applyAlignment="1">
      <alignment horizontal="center" vertical="center"/>
    </xf>
    <xf numFmtId="49" fontId="74" fillId="35" borderId="0" xfId="0" applyNumberFormat="1" applyFont="1" applyFill="1" applyAlignment="1">
      <alignment horizontal="center" vertical="center"/>
    </xf>
    <xf numFmtId="0" fontId="14" fillId="35" borderId="0" xfId="0" applyFont="1" applyFill="1" applyAlignment="1">
      <alignment horizontal="center"/>
    </xf>
    <xf numFmtId="0" fontId="5" fillId="35" borderId="0" xfId="0" applyFont="1" applyFill="1" applyAlignment="1">
      <alignment horizontal="center" vertical="center"/>
    </xf>
    <xf numFmtId="0" fontId="21" fillId="35" borderId="0" xfId="0" applyFont="1" applyFill="1" applyAlignment="1">
      <alignment horizontal="center" vertical="center" wrapText="1"/>
    </xf>
    <xf numFmtId="49" fontId="68" fillId="35" borderId="0" xfId="0" applyNumberFormat="1" applyFont="1" applyFill="1" applyAlignment="1">
      <alignment horizontal="center" vertical="center" wrapText="1"/>
    </xf>
    <xf numFmtId="49" fontId="68" fillId="35" borderId="0" xfId="0" applyNumberFormat="1" applyFont="1" applyFill="1" applyAlignment="1">
      <alignment horizontal="center" vertical="center"/>
    </xf>
    <xf numFmtId="0" fontId="31" fillId="35" borderId="0" xfId="28" applyFont="1" applyFill="1" applyBorder="1" applyAlignment="1" applyProtection="1">
      <alignment horizontal="left"/>
      <protection locked="0"/>
    </xf>
    <xf numFmtId="0" fontId="12" fillId="35" borderId="0" xfId="0" applyFont="1" applyFill="1" applyAlignment="1">
      <alignment horizontal="left" vertical="center" wrapText="1"/>
    </xf>
    <xf numFmtId="0" fontId="100" fillId="39" borderId="0" xfId="0" applyFont="1" applyFill="1" applyAlignment="1" applyProtection="1">
      <alignment horizontal="center" vertical="center"/>
      <protection locked="0"/>
    </xf>
    <xf numFmtId="0" fontId="23" fillId="35" borderId="0" xfId="0" applyFont="1" applyFill="1" applyAlignment="1">
      <alignment vertical="center"/>
    </xf>
    <xf numFmtId="0" fontId="74" fillId="40" borderId="0" xfId="0" applyFont="1" applyFill="1" applyAlignment="1">
      <alignment vertical="center"/>
    </xf>
    <xf numFmtId="0" fontId="5" fillId="35" borderId="0" xfId="0" applyFont="1" applyFill="1" applyAlignment="1">
      <alignment vertical="center" wrapText="1"/>
    </xf>
    <xf numFmtId="0" fontId="5" fillId="35" borderId="0" xfId="0" applyFont="1" applyFill="1" applyAlignment="1">
      <alignment vertical="center"/>
    </xf>
    <xf numFmtId="0" fontId="23" fillId="0" borderId="0" xfId="0" applyFont="1" applyAlignment="1">
      <alignment vertical="center"/>
    </xf>
    <xf numFmtId="0" fontId="74" fillId="41" borderId="0" xfId="0" applyFont="1" applyFill="1" applyAlignment="1">
      <alignment vertical="center"/>
    </xf>
    <xf numFmtId="0" fontId="23" fillId="0" borderId="0" xfId="0" applyFont="1" applyAlignment="1">
      <alignment vertical="center" wrapText="1"/>
    </xf>
    <xf numFmtId="0" fontId="74" fillId="42" borderId="0" xfId="0" applyFont="1" applyFill="1" applyAlignment="1">
      <alignment vertical="center"/>
    </xf>
    <xf numFmtId="0" fontId="5" fillId="2" borderId="0" xfId="0" applyFont="1" applyFill="1" applyAlignment="1">
      <alignment vertical="center"/>
    </xf>
    <xf numFmtId="0" fontId="5" fillId="0" borderId="0" xfId="28" applyFont="1" applyFill="1" applyAlignment="1" applyProtection="1">
      <alignment vertical="center" wrapText="1"/>
    </xf>
    <xf numFmtId="0" fontId="5" fillId="0" borderId="0" xfId="0" applyFont="1" applyAlignment="1">
      <alignment vertical="center" wrapText="1"/>
    </xf>
    <xf numFmtId="0" fontId="74" fillId="42" borderId="0" xfId="0" applyFont="1" applyFill="1" applyAlignment="1">
      <alignment vertical="center" wrapText="1"/>
    </xf>
    <xf numFmtId="0" fontId="28" fillId="35" borderId="0" xfId="0" applyFont="1" applyFill="1" applyAlignment="1">
      <alignment horizontal="center" wrapText="1"/>
    </xf>
    <xf numFmtId="0" fontId="46" fillId="35" borderId="0" xfId="0" applyFont="1" applyFill="1" applyAlignment="1">
      <alignment horizontal="center"/>
    </xf>
    <xf numFmtId="0" fontId="12" fillId="35" borderId="0" xfId="0" applyFont="1" applyFill="1" applyAlignment="1" applyProtection="1">
      <alignment horizontal="center" vertical="center" wrapText="1"/>
      <protection locked="0"/>
    </xf>
  </cellXfs>
  <cellStyles count="46">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ハイパーリンク" xfId="28" builtinId="8"/>
    <cellStyle name="メモ 2" xfId="29" xr:uid="{00000000-0005-0000-0000-00001C000000}"/>
    <cellStyle name="リンク セル 2" xfId="30" xr:uid="{00000000-0005-0000-0000-00001D000000}"/>
    <cellStyle name="悪い 2" xfId="31" xr:uid="{00000000-0005-0000-0000-00001E000000}"/>
    <cellStyle name="計算 2" xfId="32" xr:uid="{00000000-0005-0000-0000-00001F000000}"/>
    <cellStyle name="警告文 2" xfId="33" xr:uid="{00000000-0005-0000-0000-000020000000}"/>
    <cellStyle name="桁区切り" xfId="34" builtinId="6"/>
    <cellStyle name="見出し 1 2" xfId="35" xr:uid="{00000000-0005-0000-0000-000022000000}"/>
    <cellStyle name="見出し 2 2" xfId="36" xr:uid="{00000000-0005-0000-0000-000023000000}"/>
    <cellStyle name="見出し 3 2" xfId="37" xr:uid="{00000000-0005-0000-0000-000024000000}"/>
    <cellStyle name="見出し 4 2" xfId="38" xr:uid="{00000000-0005-0000-0000-000025000000}"/>
    <cellStyle name="集計 2" xfId="39" xr:uid="{00000000-0005-0000-0000-000026000000}"/>
    <cellStyle name="出力 2" xfId="40" xr:uid="{00000000-0005-0000-0000-000027000000}"/>
    <cellStyle name="説明文 2" xfId="41" xr:uid="{00000000-0005-0000-0000-000028000000}"/>
    <cellStyle name="入力 2" xfId="42" xr:uid="{00000000-0005-0000-0000-000029000000}"/>
    <cellStyle name="標準" xfId="0" builtinId="0"/>
    <cellStyle name="標準 2" xfId="43" xr:uid="{00000000-0005-0000-0000-00002B000000}"/>
    <cellStyle name="標準 3" xfId="44" xr:uid="{00000000-0005-0000-0000-00002C000000}"/>
    <cellStyle name="良い 2" xfId="45" xr:uid="{00000000-0005-0000-0000-00002D000000}"/>
  </cellStyles>
  <dxfs count="29">
    <dxf>
      <font>
        <color rgb="FF99FFCC"/>
      </font>
      <fill>
        <patternFill>
          <bgColor rgb="FF99FFCC"/>
        </patternFill>
      </fill>
      <border>
        <left/>
        <right/>
        <top/>
        <bottom/>
      </border>
    </dxf>
    <dxf>
      <font>
        <color rgb="FF99FFCC"/>
      </font>
      <fill>
        <patternFill>
          <bgColor rgb="FF99FFCC"/>
        </patternFill>
      </fill>
      <border>
        <left/>
        <right/>
        <top/>
        <bottom/>
      </border>
    </dxf>
    <dxf>
      <font>
        <color rgb="FF99FFCC"/>
      </font>
      <fill>
        <patternFill>
          <bgColor rgb="FF99FFCC"/>
        </patternFill>
      </fill>
      <border>
        <left/>
        <right/>
        <top/>
        <bottom/>
      </border>
    </dxf>
    <dxf>
      <font>
        <color rgb="FF99FFCC"/>
      </font>
      <fill>
        <patternFill>
          <bgColor rgb="FF99FFCC"/>
        </patternFill>
      </fill>
      <border>
        <left/>
        <right/>
        <top/>
        <bottom/>
      </border>
    </dxf>
    <dxf>
      <font>
        <color rgb="FF99FFCC"/>
      </font>
      <fill>
        <patternFill>
          <bgColor rgb="FF99FFCC"/>
        </patternFill>
      </fill>
      <border>
        <left/>
        <right/>
        <top/>
        <bottom/>
      </border>
    </dxf>
    <dxf>
      <font>
        <color rgb="FF99FFCC"/>
      </font>
      <fill>
        <patternFill>
          <bgColor rgb="FF99FFCC"/>
        </patternFill>
      </fill>
      <border>
        <left/>
        <right/>
        <top/>
        <bottom/>
      </border>
    </dxf>
    <dxf>
      <font>
        <color rgb="FF99FFCC"/>
      </font>
      <fill>
        <patternFill>
          <bgColor rgb="FF99FFCC"/>
        </patternFill>
      </fill>
      <border>
        <left/>
        <right/>
        <top/>
        <bottom/>
      </border>
    </dxf>
    <dxf>
      <font>
        <color rgb="FF99FFCC"/>
      </font>
      <fill>
        <patternFill>
          <bgColor rgb="FF99FFCC"/>
        </patternFill>
      </fill>
      <border>
        <left/>
        <right/>
        <top/>
        <bottom/>
      </border>
    </dxf>
    <dxf>
      <font>
        <color rgb="FF99FFCC"/>
      </font>
      <fill>
        <patternFill>
          <bgColor rgb="FF99FFCC"/>
        </patternFill>
      </fill>
      <border>
        <left/>
        <right/>
        <top/>
        <bottom/>
      </border>
    </dxf>
    <dxf>
      <font>
        <color rgb="FF99FFCC"/>
      </font>
      <fill>
        <patternFill>
          <bgColor rgb="FF99FFCC"/>
        </patternFill>
      </fill>
      <border>
        <left/>
        <right/>
        <top/>
        <bottom/>
      </border>
    </dxf>
    <dxf>
      <font>
        <color rgb="FF99FFCC"/>
      </font>
      <fill>
        <patternFill>
          <bgColor rgb="FF99FFCC"/>
        </patternFill>
      </fill>
      <border>
        <left/>
        <right/>
        <top/>
        <bottom/>
      </border>
    </dxf>
    <dxf>
      <font>
        <color rgb="FF99FFCC"/>
      </font>
      <fill>
        <patternFill>
          <bgColor rgb="FF99FFCC"/>
        </patternFill>
      </fill>
      <border>
        <left/>
        <right/>
        <top/>
        <bottom/>
      </border>
    </dxf>
    <dxf>
      <font>
        <color rgb="FF99FFCC"/>
      </font>
      <fill>
        <patternFill>
          <bgColor rgb="FF99FFCC"/>
        </patternFill>
      </fill>
      <border>
        <left/>
        <right/>
        <top/>
        <bottom/>
      </border>
    </dxf>
    <dxf>
      <font>
        <color rgb="FF99FFCC"/>
      </font>
      <fill>
        <patternFill>
          <bgColor rgb="FF99FFCC"/>
        </patternFill>
      </fill>
      <border>
        <left/>
        <right/>
        <top/>
        <bottom/>
      </border>
    </dxf>
    <dxf>
      <font>
        <color rgb="FF99FFCC"/>
      </font>
      <fill>
        <patternFill>
          <bgColor rgb="FF99FFCC"/>
        </patternFill>
      </fill>
      <border>
        <left/>
        <right/>
        <top/>
        <bottom/>
      </border>
    </dxf>
    <dxf>
      <font>
        <color rgb="FF99FFCC"/>
      </font>
      <fill>
        <patternFill>
          <bgColor rgb="FF99FFCC"/>
        </patternFill>
      </fill>
      <border>
        <left/>
        <right/>
        <top/>
        <bottom/>
      </border>
    </dxf>
    <dxf>
      <font>
        <color rgb="FF99FFCC"/>
      </font>
      <fill>
        <patternFill>
          <bgColor rgb="FF99FFCC"/>
        </patternFill>
      </fill>
      <border>
        <left/>
        <right/>
        <top/>
        <bottom/>
      </border>
    </dxf>
    <dxf>
      <font>
        <color rgb="FF99FFCC"/>
      </font>
      <fill>
        <patternFill>
          <bgColor rgb="FF99FFCC"/>
        </patternFill>
      </fill>
      <border>
        <left/>
        <right/>
        <top/>
        <bottom/>
      </border>
    </dxf>
    <dxf>
      <font>
        <color rgb="FF99FFCC"/>
      </font>
      <fill>
        <patternFill>
          <bgColor rgb="FF99FFCC"/>
        </patternFill>
      </fill>
      <border>
        <left/>
        <right/>
        <top/>
        <bottom/>
      </border>
    </dxf>
    <dxf>
      <font>
        <color rgb="FF99FFCC"/>
      </font>
      <fill>
        <patternFill>
          <bgColor rgb="FF99FFCC"/>
        </patternFill>
      </fill>
      <border>
        <left/>
        <right/>
        <top/>
        <bottom/>
      </border>
    </dxf>
    <dxf>
      <font>
        <color rgb="FF99FFCC"/>
      </font>
      <fill>
        <patternFill>
          <bgColor rgb="FF99FFCC"/>
        </patternFill>
      </fill>
      <border>
        <left/>
        <right/>
        <top/>
        <bottom/>
      </border>
    </dxf>
    <dxf>
      <font>
        <color rgb="FF99FFCC"/>
      </font>
      <fill>
        <patternFill>
          <bgColor rgb="FF99FFCC"/>
        </patternFill>
      </fill>
      <border>
        <left/>
        <right/>
        <top/>
        <bottom/>
      </border>
    </dxf>
    <dxf>
      <font>
        <color rgb="FF99FFCC"/>
      </font>
      <fill>
        <patternFill>
          <bgColor rgb="FF99FFCC"/>
        </patternFill>
      </fill>
      <border>
        <left/>
        <right/>
        <top/>
        <bottom/>
      </border>
    </dxf>
    <dxf>
      <font>
        <color rgb="FF99FFCC"/>
      </font>
      <fill>
        <patternFill>
          <bgColor rgb="FF99FFCC"/>
        </patternFill>
      </fill>
      <border>
        <left/>
        <right/>
        <top/>
        <bottom/>
      </border>
    </dxf>
    <dxf>
      <font>
        <color rgb="FF99FFCC"/>
      </font>
      <fill>
        <patternFill>
          <bgColor rgb="FF99FFCC"/>
        </patternFill>
      </fill>
      <border>
        <left/>
        <right/>
        <top/>
        <bottom/>
      </border>
    </dxf>
    <dxf>
      <font>
        <color rgb="FF99FFCC"/>
      </font>
      <fill>
        <patternFill>
          <bgColor rgb="FF99FFCC"/>
        </patternFill>
      </fill>
      <border>
        <left/>
        <right/>
        <top/>
        <bottom/>
      </border>
    </dxf>
    <dxf>
      <font>
        <b/>
        <i val="0"/>
        <condense val="0"/>
        <extend val="0"/>
        <color indexed="10"/>
      </font>
    </dxf>
    <dxf>
      <font>
        <b/>
        <i val="0"/>
        <condense val="0"/>
        <extend val="0"/>
        <color indexed="10"/>
      </font>
    </dxf>
    <dxf>
      <font>
        <condense val="0"/>
        <extend val="0"/>
        <color indexed="10"/>
      </font>
    </dxf>
  </dxfs>
  <tableStyles count="0" defaultTableStyle="TableStyleMedium9" defaultPivotStyle="PivotStyleLight16"/>
  <colors>
    <mruColors>
      <color rgb="FF002060"/>
      <color rgb="FFF2F2F2"/>
      <color rgb="FF0000FF"/>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KIYOMASAMoniDAS&#32004;&#27454;!A1"/><Relationship Id="rId1" Type="http://schemas.openxmlformats.org/officeDocument/2006/relationships/hyperlink" Target="#&#20104;&#28204;&#22320;&#28857;&#35373;&#23450;!A1"/><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hyperlink" Target="https://user.numazu-ct.ac.jp/~tsato/webmap/sphere/coordinates/" TargetMode="External"/></Relationships>
</file>

<file path=xl/drawings/_rels/drawing3.xml.rels><?xml version="1.0" encoding="UTF-8" standalone="yes"?>
<Relationships xmlns="http://schemas.openxmlformats.org/package/2006/relationships"><Relationship Id="rId2" Type="http://schemas.openxmlformats.org/officeDocument/2006/relationships/hyperlink" Target="#&#20225;&#26989;&#24773;&#22577;&#20837;&#21147;!A1"/><Relationship Id="rId1" Type="http://schemas.openxmlformats.org/officeDocument/2006/relationships/hyperlink" Target="#&#20104;&#28204;&#22320;&#28857;&#35373;&#23450;!A1"/></Relationships>
</file>

<file path=xl/drawings/drawing1.xml><?xml version="1.0" encoding="utf-8"?>
<xdr:wsDr xmlns:xdr="http://schemas.openxmlformats.org/drawingml/2006/spreadsheetDrawing" xmlns:a="http://schemas.openxmlformats.org/drawingml/2006/main">
  <xdr:twoCellAnchor>
    <xdr:from>
      <xdr:col>26</xdr:col>
      <xdr:colOff>76200</xdr:colOff>
      <xdr:row>56</xdr:row>
      <xdr:rowOff>153567</xdr:rowOff>
    </xdr:from>
    <xdr:to>
      <xdr:col>30</xdr:col>
      <xdr:colOff>211666</xdr:colOff>
      <xdr:row>58</xdr:row>
      <xdr:rowOff>95250</xdr:rowOff>
    </xdr:to>
    <xdr:sp macro="" textlink="">
      <xdr:nvSpPr>
        <xdr:cNvPr id="11109" name="Rectangle 1">
          <a:hlinkClick xmlns:r="http://schemas.openxmlformats.org/officeDocument/2006/relationships" r:id="rId1"/>
          <a:extLst>
            <a:ext uri="{FF2B5EF4-FFF2-40B4-BE49-F238E27FC236}">
              <a16:creationId xmlns:a16="http://schemas.microsoft.com/office/drawing/2014/main" id="{00000000-0008-0000-0000-0000652B0000}"/>
            </a:ext>
          </a:extLst>
        </xdr:cNvPr>
        <xdr:cNvSpPr>
          <a:spLocks noChangeArrowheads="1"/>
        </xdr:cNvSpPr>
      </xdr:nvSpPr>
      <xdr:spPr bwMode="auto">
        <a:xfrm>
          <a:off x="7219950" y="12040767"/>
          <a:ext cx="1240366" cy="265533"/>
        </a:xfrm>
        <a:prstGeom prst="rect">
          <a:avLst/>
        </a:prstGeom>
        <a:solidFill>
          <a:srgbClr val="FF0000"/>
        </a:solidFill>
        <a:ln>
          <a:noFill/>
        </a:ln>
        <a:effectLst/>
        <a:scene3d>
          <a:camera prst="orthographicFront"/>
          <a:lightRig rig="legacyFlat3" dir="b"/>
        </a:scene3d>
        <a:sp3d extrusionH="277800" prstMaterial="legacyMatte">
          <a:extrusionClr>
            <a:srgbClr val="009900"/>
          </a:extrusionClr>
        </a:sp3d>
      </xdr:spPr>
      <xdr:txBody>
        <a:bodyPr vertOverflow="clip" wrap="square" lIns="36576" tIns="22860" rIns="36576" bIns="22860" anchor="ctr"/>
        <a:lstStyle/>
        <a:p>
          <a:pPr algn="ctr" rtl="0">
            <a:lnSpc>
              <a:spcPts val="1500"/>
            </a:lnSpc>
            <a:defRPr sz="1000"/>
          </a:pPr>
          <a:r>
            <a:rPr lang="ja-JP" altLang="en-US" sz="1000" b="0" i="0" u="none" strike="noStrike" baseline="0">
              <a:solidFill>
                <a:schemeClr val="bg1"/>
              </a:solidFill>
              <a:latin typeface="Meiryo UI" panose="020B0604030504040204" pitchFamily="50" charset="-128"/>
              <a:ea typeface="Meiryo UI" panose="020B0604030504040204" pitchFamily="50" charset="-128"/>
            </a:rPr>
            <a:t>次へ </a:t>
          </a:r>
          <a:endParaRPr lang="en-US" altLang="ja-JP" sz="1000" b="0" i="0" u="none" strike="noStrike" baseline="0">
            <a:solidFill>
              <a:schemeClr val="bg1"/>
            </a:solidFill>
            <a:latin typeface="Meiryo UI" panose="020B0604030504040204" pitchFamily="50" charset="-128"/>
            <a:ea typeface="Meiryo UI" panose="020B0604030504040204" pitchFamily="50" charset="-128"/>
          </a:endParaRPr>
        </a:p>
        <a:p>
          <a:pPr algn="ctr" rtl="0">
            <a:lnSpc>
              <a:spcPts val="1400"/>
            </a:lnSpc>
            <a:defRPr sz="1000"/>
          </a:pPr>
          <a:r>
            <a:rPr lang="ja-JP" altLang="en-US" sz="1000" b="0" i="0" u="none" strike="noStrike" baseline="0">
              <a:solidFill>
                <a:schemeClr val="bg1"/>
              </a:solidFill>
              <a:latin typeface="Meiryo UI" panose="020B0604030504040204" pitchFamily="50" charset="-128"/>
              <a:ea typeface="Meiryo UI" panose="020B0604030504040204" pitchFamily="50" charset="-128"/>
            </a:rPr>
            <a:t>気象予測地点登録</a:t>
          </a:r>
          <a:endParaRPr lang="ja-JP" altLang="en-US" sz="1000">
            <a:solidFill>
              <a:schemeClr val="bg1"/>
            </a:solidFill>
            <a:latin typeface="Meiryo UI" panose="020B0604030504040204" pitchFamily="50" charset="-128"/>
            <a:ea typeface="Meiryo UI" panose="020B0604030504040204" pitchFamily="50" charset="-128"/>
          </a:endParaRPr>
        </a:p>
      </xdr:txBody>
    </xdr:sp>
    <xdr:clientData fPrintsWithSheet="0"/>
  </xdr:twoCellAnchor>
  <xdr:twoCellAnchor>
    <xdr:from>
      <xdr:col>23</xdr:col>
      <xdr:colOff>0</xdr:colOff>
      <xdr:row>5</xdr:row>
      <xdr:rowOff>28575</xdr:rowOff>
    </xdr:from>
    <xdr:to>
      <xdr:col>27</xdr:col>
      <xdr:colOff>228600</xdr:colOff>
      <xdr:row>6</xdr:row>
      <xdr:rowOff>66675</xdr:rowOff>
    </xdr:to>
    <xdr:sp macro="" textlink="">
      <xdr:nvSpPr>
        <xdr:cNvPr id="11358" name="Rectangle 1">
          <a:hlinkClick xmlns:r="http://schemas.openxmlformats.org/officeDocument/2006/relationships" r:id="rId2"/>
          <a:extLst>
            <a:ext uri="{FF2B5EF4-FFF2-40B4-BE49-F238E27FC236}">
              <a16:creationId xmlns:a16="http://schemas.microsoft.com/office/drawing/2014/main" id="{00000000-0008-0000-0000-00005E2C0000}"/>
            </a:ext>
          </a:extLst>
        </xdr:cNvPr>
        <xdr:cNvSpPr>
          <a:spLocks noChangeArrowheads="1"/>
        </xdr:cNvSpPr>
      </xdr:nvSpPr>
      <xdr:spPr bwMode="auto">
        <a:xfrm>
          <a:off x="5722620" y="699135"/>
          <a:ext cx="1257300" cy="350520"/>
        </a:xfrm>
        <a:prstGeom prst="rect">
          <a:avLst/>
        </a:prstGeom>
        <a:solidFill>
          <a:srgbClr val="FFC000"/>
        </a:solidFill>
        <a:ln>
          <a:noFill/>
        </a:ln>
        <a:effectLst/>
        <a:scene3d>
          <a:camera prst="legacyPerspectiveTopRight" fov="3900000"/>
          <a:lightRig rig="legacyFlat3" dir="b"/>
        </a:scene3d>
        <a:sp3d extrusionH="430200" contourW="6350" prstMaterial="legacyPlastic">
          <a:bevelT w="6350" h="6350" prst="angle"/>
          <a:bevelB w="6350" h="6350" prst="angle"/>
          <a:extrusionClr>
            <a:srgbClr val="FFC000"/>
          </a:extrusionClr>
          <a:contourClr>
            <a:schemeClr val="bg1"/>
          </a:contourClr>
        </a:sp3d>
      </xdr:spPr>
      <xdr:txBody>
        <a:bodyPr vertOverflow="clip" wrap="square" lIns="0" tIns="0" rIns="0" bIns="0" anchor="ctr"/>
        <a:lstStyle/>
        <a:p>
          <a:pPr algn="ctr" rtl="0">
            <a:defRPr sz="1000"/>
          </a:pPr>
          <a:r>
            <a:rPr lang="ja-JP" altLang="en-US" sz="900" b="0" i="0" u="none" strike="noStrike" baseline="0">
              <a:solidFill>
                <a:schemeClr val="bg1"/>
              </a:solidFill>
              <a:latin typeface="Meiryo UI" panose="020B0604030504040204" pitchFamily="50" charset="-128"/>
              <a:ea typeface="Meiryo UI" panose="020B0604030504040204" pitchFamily="50" charset="-128"/>
            </a:rPr>
            <a:t>KIYOMASA　</a:t>
          </a:r>
          <a:r>
            <a:rPr lang="en-US" altLang="ja-JP" sz="900" b="0" i="0" u="none" strike="noStrike" baseline="0">
              <a:solidFill>
                <a:schemeClr val="bg1"/>
              </a:solidFill>
              <a:latin typeface="Meiryo UI" panose="020B0604030504040204" pitchFamily="50" charset="-128"/>
              <a:ea typeface="Meiryo UI" panose="020B0604030504040204" pitchFamily="50" charset="-128"/>
            </a:rPr>
            <a:t>MoniDAS</a:t>
          </a:r>
          <a:endParaRPr lang="ja-JP" altLang="en-US" sz="1000" b="0" i="0" u="none" strike="noStrike" baseline="0">
            <a:solidFill>
              <a:schemeClr val="bg1"/>
            </a:solidFill>
            <a:latin typeface="Meiryo UI" panose="020B0604030504040204" pitchFamily="50" charset="-128"/>
            <a:ea typeface="Meiryo UI" panose="020B0604030504040204" pitchFamily="50" charset="-128"/>
          </a:endParaRPr>
        </a:p>
        <a:p>
          <a:pPr algn="ctr" rtl="0">
            <a:lnSpc>
              <a:spcPts val="1200"/>
            </a:lnSpc>
            <a:defRPr sz="1000"/>
          </a:pPr>
          <a:r>
            <a:rPr lang="ja-JP" altLang="en-US" sz="1000" b="0" i="0" u="none" strike="noStrike" baseline="0">
              <a:solidFill>
                <a:schemeClr val="bg1"/>
              </a:solidFill>
              <a:latin typeface="Meiryo UI" panose="020B0604030504040204" pitchFamily="50" charset="-128"/>
              <a:ea typeface="Meiryo UI" panose="020B0604030504040204" pitchFamily="50" charset="-128"/>
            </a:rPr>
            <a:t>約款へ</a:t>
          </a:r>
          <a:endParaRPr lang="ja-JP" altLang="en-US" sz="1000">
            <a:solidFill>
              <a:schemeClr val="bg1"/>
            </a:solidFill>
            <a:latin typeface="Meiryo UI" panose="020B0604030504040204" pitchFamily="50" charset="-128"/>
            <a:ea typeface="Meiryo UI" panose="020B0604030504040204" pitchFamily="50" charset="-128"/>
          </a:endParaRPr>
        </a:p>
      </xdr:txBody>
    </xdr:sp>
    <xdr:clientData fPrintsWithSheet="0"/>
  </xdr:twoCellAnchor>
  <xdr:twoCellAnchor editAs="oneCell">
    <xdr:from>
      <xdr:col>1</xdr:col>
      <xdr:colOff>57150</xdr:colOff>
      <xdr:row>50</xdr:row>
      <xdr:rowOff>95250</xdr:rowOff>
    </xdr:from>
    <xdr:to>
      <xdr:col>4</xdr:col>
      <xdr:colOff>247650</xdr:colOff>
      <xdr:row>53</xdr:row>
      <xdr:rowOff>152401</xdr:rowOff>
    </xdr:to>
    <xdr:pic>
      <xdr:nvPicPr>
        <xdr:cNvPr id="51797" name="図 1">
          <a:extLst>
            <a:ext uri="{FF2B5EF4-FFF2-40B4-BE49-F238E27FC236}">
              <a16:creationId xmlns:a16="http://schemas.microsoft.com/office/drawing/2014/main" id="{00000000-0008-0000-0000-000055CA0000}"/>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17073" t="16667" r="17684" b="19999"/>
        <a:stretch/>
      </xdr:blipFill>
      <xdr:spPr bwMode="auto">
        <a:xfrm>
          <a:off x="266700" y="11010900"/>
          <a:ext cx="1019175" cy="542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20</xdr:col>
      <xdr:colOff>85725</xdr:colOff>
      <xdr:row>11</xdr:row>
      <xdr:rowOff>114300</xdr:rowOff>
    </xdr:from>
    <xdr:to>
      <xdr:col>23</xdr:col>
      <xdr:colOff>247650</xdr:colOff>
      <xdr:row>13</xdr:row>
      <xdr:rowOff>9526</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bwMode="auto">
        <a:xfrm>
          <a:off x="5543550" y="1876425"/>
          <a:ext cx="990600" cy="257176"/>
        </a:xfrm>
        <a:prstGeom prst="rect">
          <a:avLst/>
        </a:prstGeom>
        <a:solidFill>
          <a:srgbClr val="002060"/>
        </a:solidFill>
        <a:ln>
          <a:noFill/>
        </a:ln>
        <a:effectLst/>
        <a:scene3d>
          <a:camera prst="orthographicFront"/>
          <a:lightRig rig="legacyFlat3" dir="b"/>
        </a:scene3d>
        <a:sp3d extrusionH="430200" prstMaterial="legacyPlastic">
          <a:bevelT w="13500" h="13500" prst="angle"/>
          <a:bevelB w="13500" h="13500" prst="angle"/>
          <a:extrusionClr>
            <a:srgbClr val="00B0F0"/>
          </a:extrusionClr>
        </a:sp3d>
      </xdr:spPr>
      <xdr:txBody>
        <a:bodyPr vertOverflow="clip" horzOverflow="clip" wrap="square" lIns="0" tIns="0" rIns="0" bIns="0" rtlCol="0" anchor="t"/>
        <a:lstStyle/>
        <a:p>
          <a:pPr algn="l" rtl="0"/>
          <a:endParaRPr kumimoji="1" lang="ja-JP" altLang="en-US" sz="1100" b="0" i="0" u="none" strike="noStrike" baseline="0">
            <a:solidFill>
              <a:srgbClr val="000000"/>
            </a:solidFill>
            <a:latin typeface="ＭＳ Ｐゴシック"/>
            <a:ea typeface="ＭＳ Ｐゴシック"/>
          </a:endParaRPr>
        </a:p>
      </xdr:txBody>
    </xdr:sp>
    <xdr:clientData/>
  </xdr:twoCellAnchor>
  <xdr:twoCellAnchor>
    <xdr:from>
      <xdr:col>20</xdr:col>
      <xdr:colOff>0</xdr:colOff>
      <xdr:row>11</xdr:row>
      <xdr:rowOff>95250</xdr:rowOff>
    </xdr:from>
    <xdr:to>
      <xdr:col>24</xdr:col>
      <xdr:colOff>38674</xdr:colOff>
      <xdr:row>13</xdr:row>
      <xdr:rowOff>94925</xdr:rowOff>
    </xdr:to>
    <xdr:pic>
      <xdr:nvPicPr>
        <xdr:cNvPr id="51802" name="テキスト ボックス 12">
          <a:extLst>
            <a:ext uri="{FF2B5EF4-FFF2-40B4-BE49-F238E27FC236}">
              <a16:creationId xmlns:a16="http://schemas.microsoft.com/office/drawing/2014/main" id="{00000000-0008-0000-0000-00005ACA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457825" y="1857375"/>
          <a:ext cx="1143574" cy="361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68580</xdr:colOff>
      <xdr:row>22</xdr:row>
      <xdr:rowOff>137160</xdr:rowOff>
    </xdr:from>
    <xdr:to>
      <xdr:col>30</xdr:col>
      <xdr:colOff>76200</xdr:colOff>
      <xdr:row>23</xdr:row>
      <xdr:rowOff>0</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bwMode="auto">
        <a:xfrm flipV="1">
          <a:off x="68580" y="3672840"/>
          <a:ext cx="7513320" cy="22860"/>
        </a:xfrm>
        <a:prstGeom prst="line">
          <a:avLst/>
        </a:prstGeom>
        <a:ln w="19050">
          <a:solidFill>
            <a:schemeClr val="bg1">
              <a:lumMod val="65000"/>
            </a:schemeClr>
          </a:solidFill>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19</xdr:col>
      <xdr:colOff>200025</xdr:colOff>
      <xdr:row>75</xdr:row>
      <xdr:rowOff>95250</xdr:rowOff>
    </xdr:from>
    <xdr:ext cx="184731" cy="264560"/>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5172075" y="14830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19</xdr:col>
      <xdr:colOff>200025</xdr:colOff>
      <xdr:row>76</xdr:row>
      <xdr:rowOff>95250</xdr:rowOff>
    </xdr:from>
    <xdr:ext cx="184731" cy="264560"/>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5172075" y="14830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twoCellAnchor>
    <xdr:from>
      <xdr:col>28</xdr:col>
      <xdr:colOff>76200</xdr:colOff>
      <xdr:row>8</xdr:row>
      <xdr:rowOff>133350</xdr:rowOff>
    </xdr:from>
    <xdr:to>
      <xdr:col>31</xdr:col>
      <xdr:colOff>47625</xdr:colOff>
      <xdr:row>11</xdr:row>
      <xdr:rowOff>9525</xdr:rowOff>
    </xdr:to>
    <xdr:grpSp>
      <xdr:nvGrpSpPr>
        <xdr:cNvPr id="52973" name="グループ化 12">
          <a:extLst>
            <a:ext uri="{FF2B5EF4-FFF2-40B4-BE49-F238E27FC236}">
              <a16:creationId xmlns:a16="http://schemas.microsoft.com/office/drawing/2014/main" id="{00000000-0008-0000-0100-0000EDCE0000}"/>
            </a:ext>
          </a:extLst>
        </xdr:cNvPr>
        <xdr:cNvGrpSpPr>
          <a:grpSpLocks/>
        </xdr:cNvGrpSpPr>
      </xdr:nvGrpSpPr>
      <xdr:grpSpPr bwMode="auto">
        <a:xfrm>
          <a:off x="7139152" y="1163364"/>
          <a:ext cx="728170" cy="259802"/>
          <a:chOff x="2705100" y="762000"/>
          <a:chExt cx="662531" cy="190320"/>
        </a:xfrm>
      </xdr:grpSpPr>
      <xdr:sp macro="" textlink="">
        <xdr:nvSpPr>
          <xdr:cNvPr id="4" name="正方形/長方形 3">
            <a:hlinkClick xmlns:r="http://schemas.openxmlformats.org/officeDocument/2006/relationships" r:id="rId1"/>
            <a:extLst>
              <a:ext uri="{FF2B5EF4-FFF2-40B4-BE49-F238E27FC236}">
                <a16:creationId xmlns:a16="http://schemas.microsoft.com/office/drawing/2014/main" id="{00000000-0008-0000-0100-000004000000}"/>
              </a:ext>
            </a:extLst>
          </xdr:cNvPr>
          <xdr:cNvSpPr/>
        </xdr:nvSpPr>
        <xdr:spPr bwMode="auto">
          <a:xfrm>
            <a:off x="2705100" y="762000"/>
            <a:ext cx="615207" cy="180804"/>
          </a:xfrm>
          <a:prstGeom prst="rect">
            <a:avLst/>
          </a:prstGeom>
          <a:solidFill>
            <a:srgbClr val="FF0000"/>
          </a:solidFill>
          <a:ln>
            <a:noFill/>
          </a:ln>
          <a:effectLst/>
          <a:scene3d>
            <a:camera prst="orthographicFront"/>
            <a:lightRig rig="legacyFlat3" dir="b"/>
          </a:scene3d>
          <a:sp3d extrusionH="430200" prstMaterial="legacyPlastic">
            <a:extrusionClr>
              <a:srgbClr val="00B0F0"/>
            </a:extrusionClr>
          </a:sp3d>
        </xdr:spPr>
        <xdr:txBody>
          <a:bodyPr vertOverflow="clip" horzOverflow="clip" wrap="square" lIns="0" tIns="0" rIns="0" bIns="0" rtlCol="0" anchor="ctr"/>
          <a:lstStyle/>
          <a:p>
            <a:pPr algn="ctr" rtl="0"/>
            <a:r>
              <a:rPr kumimoji="1" lang="ja-JP" altLang="en-US" sz="900" b="0" i="0" u="none" strike="noStrike" baseline="0">
                <a:solidFill>
                  <a:schemeClr val="bg1"/>
                </a:solidFill>
                <a:latin typeface="Meiryo UI" panose="020B0604030504040204" pitchFamily="50" charset="-128"/>
                <a:ea typeface="Meiryo UI" panose="020B0604030504040204" pitchFamily="50" charset="-128"/>
              </a:rPr>
              <a:t>検索</a:t>
            </a:r>
            <a:endParaRPr kumimoji="1" lang="ja-JP" altLang="en-US" sz="700" b="0" i="0" u="none" strike="noStrike" baseline="0">
              <a:solidFill>
                <a:schemeClr val="bg1"/>
              </a:solidFill>
              <a:latin typeface="Meiryo UI" panose="020B0604030504040204" pitchFamily="50" charset="-128"/>
              <a:ea typeface="Meiryo UI" panose="020B0604030504040204" pitchFamily="50" charset="-128"/>
            </a:endParaRPr>
          </a:p>
        </xdr:txBody>
      </xdr:sp>
      <xdr:sp macro="" textlink="">
        <xdr:nvSpPr>
          <xdr:cNvPr id="12" name="下矢印 11">
            <a:extLst>
              <a:ext uri="{FF2B5EF4-FFF2-40B4-BE49-F238E27FC236}">
                <a16:creationId xmlns:a16="http://schemas.microsoft.com/office/drawing/2014/main" id="{00000000-0008-0000-0100-00000C000000}"/>
              </a:ext>
            </a:extLst>
          </xdr:cNvPr>
          <xdr:cNvSpPr>
            <a:spLocks noChangeAspect="1"/>
          </xdr:cNvSpPr>
        </xdr:nvSpPr>
        <xdr:spPr bwMode="auto">
          <a:xfrm rot="7830021">
            <a:off x="3244282" y="828971"/>
            <a:ext cx="114192" cy="132506"/>
          </a:xfrm>
          <a:prstGeom prst="downArrow">
            <a:avLst/>
          </a:prstGeom>
          <a:solidFill>
            <a:schemeClr val="tx1"/>
          </a:solidFill>
          <a:ln>
            <a:noFill/>
          </a:ln>
          <a:effectLst/>
          <a:scene3d>
            <a:camera prst="orthographicFront"/>
            <a:lightRig rig="legacyFlat3" dir="b"/>
          </a:scene3d>
          <a:sp3d extrusionH="430200" prstMaterial="legacyPlastic">
            <a:extrusionClr>
              <a:srgbClr val="00B0F0"/>
            </a:extrusionClr>
          </a:sp3d>
        </xdr:spPr>
        <xdr:txBody>
          <a:bodyPr vertOverflow="clip" horzOverflow="clip" wrap="square" lIns="0" tIns="0" rIns="0" bIns="0" rtlCol="0" anchor="t"/>
          <a:lstStyle/>
          <a:p>
            <a:endParaRPr lang="ja-JP" altLang="en-US"/>
          </a:p>
        </xdr:txBody>
      </xdr:sp>
    </xdr:grpSp>
    <xdr:clientData/>
  </xdr:twoCellAnchor>
  <mc:AlternateContent xmlns:mc="http://schemas.openxmlformats.org/markup-compatibility/2006">
    <mc:Choice xmlns:a14="http://schemas.microsoft.com/office/drawing/2010/main" Requires="a14">
      <xdr:twoCellAnchor>
        <xdr:from>
          <xdr:col>7</xdr:col>
          <xdr:colOff>57150</xdr:colOff>
          <xdr:row>26</xdr:row>
          <xdr:rowOff>143461</xdr:rowOff>
        </xdr:from>
        <xdr:to>
          <xdr:col>7</xdr:col>
          <xdr:colOff>266700</xdr:colOff>
          <xdr:row>34</xdr:row>
          <xdr:rowOff>38100</xdr:rowOff>
        </xdr:to>
        <xdr:grpSp>
          <xdr:nvGrpSpPr>
            <xdr:cNvPr id="77" name="グループ化 76">
              <a:extLst>
                <a:ext uri="{FF2B5EF4-FFF2-40B4-BE49-F238E27FC236}">
                  <a16:creationId xmlns:a16="http://schemas.microsoft.com/office/drawing/2014/main" id="{00000000-0008-0000-0100-00004D000000}"/>
                </a:ext>
              </a:extLst>
            </xdr:cNvPr>
            <xdr:cNvGrpSpPr/>
          </xdr:nvGrpSpPr>
          <xdr:grpSpPr>
            <a:xfrm>
              <a:off x="1822888" y="3921930"/>
              <a:ext cx="194310" cy="1155880"/>
              <a:chOff x="1238250" y="15154816"/>
              <a:chExt cx="219075" cy="1113862"/>
            </a:xfrm>
          </xdr:grpSpPr>
          <xdr:sp macro="" textlink="">
            <xdr:nvSpPr>
              <xdr:cNvPr id="49660" name="Check Box 7676" hidden="1">
                <a:extLst>
                  <a:ext uri="{63B3BB69-23CF-44E3-9099-C40C66FF867C}">
                    <a14:compatExt spid="_x0000_s49660"/>
                  </a:ext>
                  <a:ext uri="{FF2B5EF4-FFF2-40B4-BE49-F238E27FC236}">
                    <a16:creationId xmlns:a16="http://schemas.microsoft.com/office/drawing/2014/main" id="{00000000-0008-0000-0100-0000FCC10000}"/>
                  </a:ext>
                </a:extLst>
              </xdr:cNvPr>
              <xdr:cNvSpPr/>
            </xdr:nvSpPr>
            <xdr:spPr bwMode="auto">
              <a:xfrm>
                <a:off x="1238250" y="15154816"/>
                <a:ext cx="219075" cy="199438"/>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9661" name="Check Box 7677" hidden="1">
                <a:extLst>
                  <a:ext uri="{63B3BB69-23CF-44E3-9099-C40C66FF867C}">
                    <a14:compatExt spid="_x0000_s49661"/>
                  </a:ext>
                  <a:ext uri="{FF2B5EF4-FFF2-40B4-BE49-F238E27FC236}">
                    <a16:creationId xmlns:a16="http://schemas.microsoft.com/office/drawing/2014/main" id="{00000000-0008-0000-0100-0000FDC10000}"/>
                  </a:ext>
                </a:extLst>
              </xdr:cNvPr>
              <xdr:cNvSpPr/>
            </xdr:nvSpPr>
            <xdr:spPr bwMode="auto">
              <a:xfrm>
                <a:off x="1238250" y="15306675"/>
                <a:ext cx="219075" cy="200025"/>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9662" name="Check Box 7678" hidden="1">
                <a:extLst>
                  <a:ext uri="{63B3BB69-23CF-44E3-9099-C40C66FF867C}">
                    <a14:compatExt spid="_x0000_s49662"/>
                  </a:ext>
                  <a:ext uri="{FF2B5EF4-FFF2-40B4-BE49-F238E27FC236}">
                    <a16:creationId xmlns:a16="http://schemas.microsoft.com/office/drawing/2014/main" id="{00000000-0008-0000-0100-0000FEC10000}"/>
                  </a:ext>
                </a:extLst>
              </xdr:cNvPr>
              <xdr:cNvSpPr/>
            </xdr:nvSpPr>
            <xdr:spPr bwMode="auto">
              <a:xfrm>
                <a:off x="1238250" y="15459075"/>
                <a:ext cx="219075" cy="200025"/>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9663" name="Check Box 7679" hidden="1">
                <a:extLst>
                  <a:ext uri="{63B3BB69-23CF-44E3-9099-C40C66FF867C}">
                    <a14:compatExt spid="_x0000_s49663"/>
                  </a:ext>
                  <a:ext uri="{FF2B5EF4-FFF2-40B4-BE49-F238E27FC236}">
                    <a16:creationId xmlns:a16="http://schemas.microsoft.com/office/drawing/2014/main" id="{00000000-0008-0000-0100-0000FFC10000}"/>
                  </a:ext>
                </a:extLst>
              </xdr:cNvPr>
              <xdr:cNvSpPr/>
            </xdr:nvSpPr>
            <xdr:spPr bwMode="auto">
              <a:xfrm>
                <a:off x="1238250" y="15611474"/>
                <a:ext cx="219075" cy="200025"/>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9664" name="Check Box 7680" hidden="1">
                <a:extLst>
                  <a:ext uri="{63B3BB69-23CF-44E3-9099-C40C66FF867C}">
                    <a14:compatExt spid="_x0000_s49664"/>
                  </a:ext>
                  <a:ext uri="{FF2B5EF4-FFF2-40B4-BE49-F238E27FC236}">
                    <a16:creationId xmlns:a16="http://schemas.microsoft.com/office/drawing/2014/main" id="{00000000-0008-0000-0100-000000C20000}"/>
                  </a:ext>
                </a:extLst>
              </xdr:cNvPr>
              <xdr:cNvSpPr/>
            </xdr:nvSpPr>
            <xdr:spPr bwMode="auto">
              <a:xfrm>
                <a:off x="1238250" y="15763875"/>
                <a:ext cx="219075" cy="200025"/>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9665" name="Check Box 7681" hidden="1">
                <a:extLst>
                  <a:ext uri="{63B3BB69-23CF-44E3-9099-C40C66FF867C}">
                    <a14:compatExt spid="_x0000_s49665"/>
                  </a:ext>
                  <a:ext uri="{FF2B5EF4-FFF2-40B4-BE49-F238E27FC236}">
                    <a16:creationId xmlns:a16="http://schemas.microsoft.com/office/drawing/2014/main" id="{00000000-0008-0000-0100-000001C20000}"/>
                  </a:ext>
                </a:extLst>
              </xdr:cNvPr>
              <xdr:cNvSpPr/>
            </xdr:nvSpPr>
            <xdr:spPr bwMode="auto">
              <a:xfrm>
                <a:off x="1238250" y="15916276"/>
                <a:ext cx="219075" cy="200025"/>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9666" name="Check Box 7682" hidden="1">
                <a:extLst>
                  <a:ext uri="{63B3BB69-23CF-44E3-9099-C40C66FF867C}">
                    <a14:compatExt spid="_x0000_s49666"/>
                  </a:ext>
                  <a:ext uri="{FF2B5EF4-FFF2-40B4-BE49-F238E27FC236}">
                    <a16:creationId xmlns:a16="http://schemas.microsoft.com/office/drawing/2014/main" id="{00000000-0008-0000-0100-000002C20000}"/>
                  </a:ext>
                </a:extLst>
              </xdr:cNvPr>
              <xdr:cNvSpPr/>
            </xdr:nvSpPr>
            <xdr:spPr bwMode="auto">
              <a:xfrm>
                <a:off x="1238250" y="16068655"/>
                <a:ext cx="219075" cy="200023"/>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16</xdr:col>
      <xdr:colOff>180975</xdr:colOff>
      <xdr:row>55</xdr:row>
      <xdr:rowOff>94296</xdr:rowOff>
    </xdr:from>
    <xdr:to>
      <xdr:col>30</xdr:col>
      <xdr:colOff>247650</xdr:colOff>
      <xdr:row>64</xdr:row>
      <xdr:rowOff>146538</xdr:rowOff>
    </xdr:to>
    <xdr:sp macro="" textlink="">
      <xdr:nvSpPr>
        <xdr:cNvPr id="15" name="角丸四角形 14">
          <a:extLst>
            <a:ext uri="{FF2B5EF4-FFF2-40B4-BE49-F238E27FC236}">
              <a16:creationId xmlns:a16="http://schemas.microsoft.com/office/drawing/2014/main" id="{00000000-0008-0000-0100-00000F000000}"/>
            </a:ext>
          </a:extLst>
        </xdr:cNvPr>
        <xdr:cNvSpPr/>
      </xdr:nvSpPr>
      <xdr:spPr bwMode="auto">
        <a:xfrm>
          <a:off x="4535261" y="15145889"/>
          <a:ext cx="3876675" cy="1381556"/>
        </a:xfrm>
        <a:prstGeom prst="roundRect">
          <a:avLst>
            <a:gd name="adj" fmla="val 6729"/>
          </a:avLst>
        </a:prstGeom>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t"/>
        <a:lstStyle/>
        <a:p>
          <a:pPr algn="l" rtl="0"/>
          <a:endParaRPr kumimoji="1" lang="ja-JP" altLang="en-US" sz="1100" b="0" i="0" u="none" strike="noStrike" baseline="0">
            <a:solidFill>
              <a:srgbClr val="000000"/>
            </a:solidFill>
            <a:latin typeface="ＭＳ Ｐゴシック"/>
            <a:ea typeface="ＭＳ Ｐゴシック"/>
          </a:endParaRPr>
        </a:p>
      </xdr:txBody>
    </xdr:sp>
    <xdr:clientData/>
  </xdr:twoCellAnchor>
  <xdr:twoCellAnchor>
    <xdr:from>
      <xdr:col>17</xdr:col>
      <xdr:colOff>45494</xdr:colOff>
      <xdr:row>62</xdr:row>
      <xdr:rowOff>67454</xdr:rowOff>
    </xdr:from>
    <xdr:to>
      <xdr:col>28</xdr:col>
      <xdr:colOff>144780</xdr:colOff>
      <xdr:row>64</xdr:row>
      <xdr:rowOff>111994</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4320314" y="15833234"/>
          <a:ext cx="2865346" cy="3569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b="1">
              <a:solidFill>
                <a:srgbClr val="0070C0"/>
              </a:solidFill>
              <a:latin typeface="Meiryo UI" panose="020B0604030504040204" pitchFamily="50" charset="-128"/>
              <a:ea typeface="Meiryo UI" panose="020B0604030504040204" pitchFamily="50" charset="-128"/>
            </a:rPr>
            <a:t>送付先アドレス：</a:t>
          </a:r>
          <a:r>
            <a:rPr kumimoji="1" lang="en-US" altLang="ja-JP" sz="1200" b="1">
              <a:solidFill>
                <a:srgbClr val="0070C0"/>
              </a:solidFill>
              <a:latin typeface="Meiryo UI" panose="020B0604030504040204" pitchFamily="50" charset="-128"/>
              <a:ea typeface="Meiryo UI" panose="020B0604030504040204" pitchFamily="50" charset="-128"/>
            </a:rPr>
            <a:t>kiyomasa@lbw.jp</a:t>
          </a:r>
        </a:p>
      </xdr:txBody>
    </xdr:sp>
    <xdr:clientData/>
  </xdr:twoCellAnchor>
  <xdr:twoCellAnchor>
    <xdr:from>
      <xdr:col>17</xdr:col>
      <xdr:colOff>66676</xdr:colOff>
      <xdr:row>56</xdr:row>
      <xdr:rowOff>1914</xdr:rowOff>
    </xdr:from>
    <xdr:to>
      <xdr:col>20</xdr:col>
      <xdr:colOff>125755</xdr:colOff>
      <xdr:row>63</xdr:row>
      <xdr:rowOff>44823</xdr:rowOff>
    </xdr:to>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4829176" y="15309149"/>
          <a:ext cx="899520" cy="10626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en-US" altLang="ja-JP" sz="1100" b="1">
              <a:latin typeface="Meiryo UI" panose="020B0604030504040204" pitchFamily="50" charset="-128"/>
              <a:ea typeface="Meiryo UI" panose="020B0604030504040204" pitchFamily="50" charset="-128"/>
            </a:rPr>
            <a:t>STEP</a:t>
          </a:r>
          <a:r>
            <a:rPr kumimoji="1" lang="ja-JP" altLang="en-US" sz="1100" b="1">
              <a:latin typeface="Meiryo UI" panose="020B0604030504040204" pitchFamily="50" charset="-128"/>
              <a:ea typeface="Meiryo UI" panose="020B0604030504040204" pitchFamily="50" charset="-128"/>
            </a:rPr>
            <a:t>１</a:t>
          </a:r>
          <a:endParaRPr kumimoji="1" lang="en-US" altLang="ja-JP" sz="1100" b="1">
            <a:latin typeface="Meiryo UI" panose="020B0604030504040204" pitchFamily="50" charset="-128"/>
            <a:ea typeface="Meiryo UI" panose="020B0604030504040204" pitchFamily="50" charset="-128"/>
          </a:endParaRPr>
        </a:p>
        <a:p>
          <a:pPr algn="ctr"/>
          <a:endParaRPr kumimoji="1" lang="en-US" altLang="ja-JP" sz="500" b="1">
            <a:latin typeface="Meiryo UI" panose="020B0604030504040204" pitchFamily="50" charset="-128"/>
            <a:ea typeface="Meiryo UI" panose="020B0604030504040204" pitchFamily="50" charset="-128"/>
          </a:endParaRPr>
        </a:p>
        <a:p>
          <a:pPr algn="ctr"/>
          <a:r>
            <a:rPr kumimoji="1" lang="en-US" altLang="ja-JP" sz="900" b="1">
              <a:latin typeface="Meiryo UI" panose="020B0604030504040204" pitchFamily="50" charset="-128"/>
              <a:ea typeface="Meiryo UI" panose="020B0604030504040204" pitchFamily="50" charset="-128"/>
            </a:rPr>
            <a:t>Excel</a:t>
          </a:r>
          <a:r>
            <a:rPr kumimoji="1" lang="ja-JP" altLang="en-US" sz="900" b="1">
              <a:latin typeface="Meiryo UI" panose="020B0604030504040204" pitchFamily="50" charset="-128"/>
              <a:ea typeface="Meiryo UI" panose="020B0604030504040204" pitchFamily="50" charset="-128"/>
            </a:rPr>
            <a:t>のまま</a:t>
          </a:r>
          <a:endParaRPr kumimoji="1" lang="en-US" altLang="ja-JP" sz="900" b="1">
            <a:latin typeface="Meiryo UI" panose="020B0604030504040204" pitchFamily="50" charset="-128"/>
            <a:ea typeface="Meiryo UI" panose="020B0604030504040204" pitchFamily="50" charset="-128"/>
          </a:endParaRPr>
        </a:p>
        <a:p>
          <a:pPr algn="ctr"/>
          <a:r>
            <a:rPr kumimoji="1" lang="en-US" altLang="ja-JP" sz="900" b="1">
              <a:latin typeface="Meiryo UI" panose="020B0604030504040204" pitchFamily="50" charset="-128"/>
              <a:ea typeface="Meiryo UI" panose="020B0604030504040204" pitchFamily="50" charset="-128"/>
            </a:rPr>
            <a:t>E-mail</a:t>
          </a:r>
          <a:r>
            <a:rPr kumimoji="1" lang="ja-JP" altLang="en-US" sz="900" b="1">
              <a:latin typeface="Meiryo UI" panose="020B0604030504040204" pitchFamily="50" charset="-128"/>
              <a:ea typeface="Meiryo UI" panose="020B0604030504040204" pitchFamily="50" charset="-128"/>
            </a:rPr>
            <a:t>で</a:t>
          </a:r>
          <a:endParaRPr kumimoji="1" lang="en-US" altLang="ja-JP" sz="900" b="1">
            <a:latin typeface="Meiryo UI" panose="020B0604030504040204" pitchFamily="50" charset="-128"/>
            <a:ea typeface="Meiryo UI" panose="020B0604030504040204" pitchFamily="50" charset="-128"/>
          </a:endParaRPr>
        </a:p>
        <a:p>
          <a:pPr algn="ctr"/>
          <a:r>
            <a:rPr kumimoji="1" lang="ja-JP" altLang="en-US" sz="900" b="1">
              <a:latin typeface="Meiryo UI" panose="020B0604030504040204" pitchFamily="50" charset="-128"/>
              <a:ea typeface="Meiryo UI" panose="020B0604030504040204" pitchFamily="50" charset="-128"/>
            </a:rPr>
            <a:t>送付下さい</a:t>
          </a:r>
        </a:p>
      </xdr:txBody>
    </xdr:sp>
    <xdr:clientData/>
  </xdr:twoCellAnchor>
  <xdr:twoCellAnchor>
    <xdr:from>
      <xdr:col>20</xdr:col>
      <xdr:colOff>259748</xdr:colOff>
      <xdr:row>58</xdr:row>
      <xdr:rowOff>18050</xdr:rowOff>
    </xdr:from>
    <xdr:to>
      <xdr:col>22</xdr:col>
      <xdr:colOff>2187</xdr:colOff>
      <xdr:row>59</xdr:row>
      <xdr:rowOff>127617</xdr:rowOff>
    </xdr:to>
    <xdr:sp macro="" textlink="">
      <xdr:nvSpPr>
        <xdr:cNvPr id="18" name="右矢印 17">
          <a:extLst>
            <a:ext uri="{FF2B5EF4-FFF2-40B4-BE49-F238E27FC236}">
              <a16:creationId xmlns:a16="http://schemas.microsoft.com/office/drawing/2014/main" id="{00000000-0008-0000-0100-000012000000}"/>
            </a:ext>
          </a:extLst>
        </xdr:cNvPr>
        <xdr:cNvSpPr/>
      </xdr:nvSpPr>
      <xdr:spPr bwMode="auto">
        <a:xfrm>
          <a:off x="5777679" y="15159516"/>
          <a:ext cx="294232" cy="260653"/>
        </a:xfrm>
        <a:prstGeom prst="rightArrow">
          <a:avLst/>
        </a:prstGeom>
        <a:solidFill>
          <a:schemeClr val="accent5"/>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t"/>
        <a:lstStyle/>
        <a:p>
          <a:pPr algn="l" rtl="0"/>
          <a:endParaRPr kumimoji="1" lang="ja-JP" altLang="en-US" sz="1100" b="0" i="0" u="none" strike="noStrike" baseline="0">
            <a:solidFill>
              <a:srgbClr val="000000"/>
            </a:solidFill>
            <a:latin typeface="ＭＳ Ｐゴシック"/>
            <a:ea typeface="ＭＳ Ｐゴシック"/>
          </a:endParaRPr>
        </a:p>
      </xdr:txBody>
    </xdr:sp>
    <xdr:clientData/>
  </xdr:twoCellAnchor>
  <xdr:twoCellAnchor>
    <xdr:from>
      <xdr:col>27</xdr:col>
      <xdr:colOff>14517</xdr:colOff>
      <xdr:row>56</xdr:row>
      <xdr:rowOff>2596</xdr:rowOff>
    </xdr:from>
    <xdr:to>
      <xdr:col>30</xdr:col>
      <xdr:colOff>97482</xdr:colOff>
      <xdr:row>64</xdr:row>
      <xdr:rowOff>90650</xdr:rowOff>
    </xdr:to>
    <xdr:sp macro="" textlink="">
      <xdr:nvSpPr>
        <xdr:cNvPr id="68" name="テキスト ボックス 67">
          <a:extLst>
            <a:ext uri="{FF2B5EF4-FFF2-40B4-BE49-F238E27FC236}">
              <a16:creationId xmlns:a16="http://schemas.microsoft.com/office/drawing/2014/main" id="{00000000-0008-0000-0100-000044000000}"/>
            </a:ext>
          </a:extLst>
        </xdr:cNvPr>
        <xdr:cNvSpPr txBox="1"/>
      </xdr:nvSpPr>
      <xdr:spPr>
        <a:xfrm>
          <a:off x="6803937" y="14930176"/>
          <a:ext cx="837345" cy="12386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en-US" altLang="ja-JP" sz="1100" b="1">
              <a:latin typeface="Meiryo UI" panose="020B0604030504040204" pitchFamily="50" charset="-128"/>
              <a:ea typeface="Meiryo UI" panose="020B0604030504040204" pitchFamily="50" charset="-128"/>
            </a:rPr>
            <a:t>STEP</a:t>
          </a:r>
          <a:r>
            <a:rPr kumimoji="1" lang="ja-JP" altLang="en-US" sz="1100" b="1">
              <a:latin typeface="Meiryo UI" panose="020B0604030504040204" pitchFamily="50" charset="-128"/>
              <a:ea typeface="Meiryo UI" panose="020B0604030504040204" pitchFamily="50" charset="-128"/>
            </a:rPr>
            <a:t>３</a:t>
          </a:r>
          <a:endParaRPr kumimoji="1" lang="en-US" altLang="ja-JP" sz="1100" b="1">
            <a:latin typeface="Meiryo UI" panose="020B0604030504040204" pitchFamily="50" charset="-128"/>
            <a:ea typeface="Meiryo UI" panose="020B0604030504040204" pitchFamily="50" charset="-128"/>
          </a:endParaRPr>
        </a:p>
        <a:p>
          <a:pPr algn="ctr"/>
          <a:endParaRPr kumimoji="1" lang="en-US" altLang="ja-JP" sz="600" b="1">
            <a:latin typeface="Meiryo UI" panose="020B0604030504040204" pitchFamily="50" charset="-128"/>
            <a:ea typeface="Meiryo UI" panose="020B0604030504040204" pitchFamily="50" charset="-128"/>
          </a:endParaRPr>
        </a:p>
        <a:p>
          <a:pPr algn="ctr"/>
          <a:r>
            <a:rPr kumimoji="1" lang="ja-JP" altLang="en-US" sz="1000" b="1">
              <a:latin typeface="Meiryo UI" panose="020B0604030504040204" pitchFamily="50" charset="-128"/>
              <a:ea typeface="Meiryo UI" panose="020B0604030504040204" pitchFamily="50" charset="-128"/>
            </a:rPr>
            <a:t>サイト構築</a:t>
          </a:r>
          <a:endParaRPr kumimoji="1" lang="en-US" altLang="ja-JP" sz="1000" b="1">
            <a:latin typeface="Meiryo UI" panose="020B0604030504040204" pitchFamily="50" charset="-128"/>
            <a:ea typeface="Meiryo UI" panose="020B0604030504040204" pitchFamily="50" charset="-128"/>
          </a:endParaRPr>
        </a:p>
        <a:p>
          <a:pPr algn="ctr"/>
          <a:r>
            <a:rPr kumimoji="1" lang="ja-JP" altLang="en-US" sz="1000" b="1">
              <a:latin typeface="Meiryo UI" panose="020B0604030504040204" pitchFamily="50" charset="-128"/>
              <a:ea typeface="Meiryo UI" panose="020B0604030504040204" pitchFamily="50" charset="-128"/>
            </a:rPr>
            <a:t>完了連絡</a:t>
          </a:r>
          <a:endParaRPr kumimoji="1" lang="en-US" altLang="ja-JP" sz="1000" b="1">
            <a:latin typeface="Meiryo UI" panose="020B0604030504040204" pitchFamily="50" charset="-128"/>
            <a:ea typeface="Meiryo UI" panose="020B0604030504040204" pitchFamily="50" charset="-128"/>
          </a:endParaRPr>
        </a:p>
        <a:p>
          <a:pPr algn="ctr"/>
          <a:r>
            <a:rPr kumimoji="1" lang="ja-JP" altLang="en-US" sz="1000" b="1">
              <a:latin typeface="Meiryo UI" panose="020B0604030504040204" pitchFamily="50" charset="-128"/>
              <a:ea typeface="Meiryo UI" panose="020B0604030504040204" pitchFamily="50" charset="-128"/>
            </a:rPr>
            <a:t>運用開始！</a:t>
          </a:r>
          <a:endParaRPr kumimoji="1" lang="en-US" altLang="ja-JP" sz="1000" b="1">
            <a:latin typeface="Meiryo UI" panose="020B0604030504040204" pitchFamily="50" charset="-128"/>
            <a:ea typeface="Meiryo UI" panose="020B0604030504040204" pitchFamily="50" charset="-128"/>
          </a:endParaRPr>
        </a:p>
      </xdr:txBody>
    </xdr:sp>
    <xdr:clientData/>
  </xdr:twoCellAnchor>
  <xdr:twoCellAnchor>
    <xdr:from>
      <xdr:col>22</xdr:col>
      <xdr:colOff>58694</xdr:colOff>
      <xdr:row>55</xdr:row>
      <xdr:rowOff>156904</xdr:rowOff>
    </xdr:from>
    <xdr:to>
      <xdr:col>25</xdr:col>
      <xdr:colOff>104516</xdr:colOff>
      <xdr:row>62</xdr:row>
      <xdr:rowOff>144415</xdr:rowOff>
    </xdr:to>
    <xdr:sp macro="" textlink="">
      <xdr:nvSpPr>
        <xdr:cNvPr id="69" name="テキスト ボックス 68">
          <a:extLst>
            <a:ext uri="{FF2B5EF4-FFF2-40B4-BE49-F238E27FC236}">
              <a16:creationId xmlns:a16="http://schemas.microsoft.com/office/drawing/2014/main" id="{00000000-0008-0000-0100-000045000000}"/>
            </a:ext>
          </a:extLst>
        </xdr:cNvPr>
        <xdr:cNvSpPr txBox="1"/>
      </xdr:nvSpPr>
      <xdr:spPr>
        <a:xfrm>
          <a:off x="5590814" y="14924464"/>
          <a:ext cx="800202" cy="985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en-US" altLang="ja-JP" sz="1100" b="1">
              <a:latin typeface="Meiryo UI" panose="020B0604030504040204" pitchFamily="50" charset="-128"/>
              <a:ea typeface="Meiryo UI" panose="020B0604030504040204" pitchFamily="50" charset="-128"/>
            </a:rPr>
            <a:t>STEP2</a:t>
          </a:r>
        </a:p>
        <a:p>
          <a:pPr algn="ctr"/>
          <a:endParaRPr kumimoji="1" lang="en-US" altLang="ja-JP" sz="500" b="1">
            <a:latin typeface="Meiryo UI" panose="020B0604030504040204" pitchFamily="50" charset="-128"/>
            <a:ea typeface="Meiryo UI" panose="020B0604030504040204" pitchFamily="50" charset="-128"/>
          </a:endParaRPr>
        </a:p>
        <a:p>
          <a:pPr algn="ctr"/>
          <a:r>
            <a:rPr kumimoji="1" lang="ja-JP" altLang="en-US" sz="1050" b="1">
              <a:latin typeface="Meiryo UI" panose="020B0604030504040204" pitchFamily="50" charset="-128"/>
              <a:ea typeface="Meiryo UI" panose="020B0604030504040204" pitchFamily="50" charset="-128"/>
            </a:rPr>
            <a:t>受付完了</a:t>
          </a:r>
          <a:endParaRPr kumimoji="1" lang="en-US" altLang="ja-JP" sz="1050" b="1">
            <a:latin typeface="Meiryo UI" panose="020B0604030504040204" pitchFamily="50" charset="-128"/>
            <a:ea typeface="Meiryo UI" panose="020B0604030504040204" pitchFamily="50" charset="-128"/>
          </a:endParaRPr>
        </a:p>
        <a:p>
          <a:pPr algn="ctr"/>
          <a:r>
            <a:rPr kumimoji="1" lang="ja-JP" altLang="en-US" sz="1050" b="1">
              <a:latin typeface="Meiryo UI" panose="020B0604030504040204" pitchFamily="50" charset="-128"/>
              <a:ea typeface="Meiryo UI" panose="020B0604030504040204" pitchFamily="50" charset="-128"/>
            </a:rPr>
            <a:t>メール受信</a:t>
          </a:r>
        </a:p>
      </xdr:txBody>
    </xdr:sp>
    <xdr:clientData/>
  </xdr:twoCellAnchor>
  <xdr:twoCellAnchor>
    <xdr:from>
      <xdr:col>25</xdr:col>
      <xdr:colOff>161022</xdr:colOff>
      <xdr:row>58</xdr:row>
      <xdr:rowOff>27575</xdr:rowOff>
    </xdr:from>
    <xdr:to>
      <xdr:col>26</xdr:col>
      <xdr:colOff>179686</xdr:colOff>
      <xdr:row>59</xdr:row>
      <xdr:rowOff>137142</xdr:rowOff>
    </xdr:to>
    <xdr:sp macro="" textlink="">
      <xdr:nvSpPr>
        <xdr:cNvPr id="70" name="右矢印 69">
          <a:extLst>
            <a:ext uri="{FF2B5EF4-FFF2-40B4-BE49-F238E27FC236}">
              <a16:creationId xmlns:a16="http://schemas.microsoft.com/office/drawing/2014/main" id="{00000000-0008-0000-0100-000046000000}"/>
            </a:ext>
          </a:extLst>
        </xdr:cNvPr>
        <xdr:cNvSpPr/>
      </xdr:nvSpPr>
      <xdr:spPr bwMode="auto">
        <a:xfrm>
          <a:off x="7058436" y="15169041"/>
          <a:ext cx="294560" cy="260653"/>
        </a:xfrm>
        <a:prstGeom prst="rightArrow">
          <a:avLst/>
        </a:prstGeom>
        <a:solidFill>
          <a:schemeClr val="accent5"/>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t"/>
        <a:lstStyle/>
        <a:p>
          <a:pPr algn="l" rtl="0"/>
          <a:endParaRPr kumimoji="1" lang="ja-JP" altLang="en-US" sz="1100" b="0" i="0" u="none" strike="noStrike" baseline="0">
            <a:solidFill>
              <a:srgbClr val="000000"/>
            </a:solidFill>
            <a:latin typeface="ＭＳ Ｐゴシック"/>
            <a:ea typeface="ＭＳ Ｐゴシック"/>
          </a:endParaRPr>
        </a:p>
      </xdr:txBody>
    </xdr:sp>
    <xdr:clientData/>
  </xdr:twoCellAnchor>
  <xdr:twoCellAnchor>
    <xdr:from>
      <xdr:col>17</xdr:col>
      <xdr:colOff>87634</xdr:colOff>
      <xdr:row>58</xdr:row>
      <xdr:rowOff>44539</xdr:rowOff>
    </xdr:from>
    <xdr:to>
      <xdr:col>20</xdr:col>
      <xdr:colOff>105103</xdr:colOff>
      <xdr:row>58</xdr:row>
      <xdr:rowOff>45982</xdr:rowOff>
    </xdr:to>
    <xdr:cxnSp macro="">
      <xdr:nvCxnSpPr>
        <xdr:cNvPr id="5" name="直線コネクタ 4">
          <a:extLst>
            <a:ext uri="{FF2B5EF4-FFF2-40B4-BE49-F238E27FC236}">
              <a16:creationId xmlns:a16="http://schemas.microsoft.com/office/drawing/2014/main" id="{00000000-0008-0000-0100-000005000000}"/>
            </a:ext>
          </a:extLst>
        </xdr:cNvPr>
        <xdr:cNvCxnSpPr/>
      </xdr:nvCxnSpPr>
      <xdr:spPr bwMode="auto">
        <a:xfrm>
          <a:off x="4777875" y="15186005"/>
          <a:ext cx="845159" cy="1443"/>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22</xdr:col>
      <xdr:colOff>56109</xdr:colOff>
      <xdr:row>58</xdr:row>
      <xdr:rowOff>39283</xdr:rowOff>
    </xdr:from>
    <xdr:to>
      <xdr:col>25</xdr:col>
      <xdr:colOff>73578</xdr:colOff>
      <xdr:row>58</xdr:row>
      <xdr:rowOff>40726</xdr:rowOff>
    </xdr:to>
    <xdr:cxnSp macro="">
      <xdr:nvCxnSpPr>
        <xdr:cNvPr id="10" name="直線コネクタ 9">
          <a:extLst>
            <a:ext uri="{FF2B5EF4-FFF2-40B4-BE49-F238E27FC236}">
              <a16:creationId xmlns:a16="http://schemas.microsoft.com/office/drawing/2014/main" id="{00000000-0008-0000-0100-00000A000000}"/>
            </a:ext>
          </a:extLst>
        </xdr:cNvPr>
        <xdr:cNvCxnSpPr/>
      </xdr:nvCxnSpPr>
      <xdr:spPr bwMode="auto">
        <a:xfrm>
          <a:off x="6125833" y="15180749"/>
          <a:ext cx="845159" cy="1443"/>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27</xdr:col>
      <xdr:colOff>37722</xdr:colOff>
      <xdr:row>58</xdr:row>
      <xdr:rowOff>40596</xdr:rowOff>
    </xdr:from>
    <xdr:to>
      <xdr:col>30</xdr:col>
      <xdr:colOff>55191</xdr:colOff>
      <xdr:row>58</xdr:row>
      <xdr:rowOff>42039</xdr:rowOff>
    </xdr:to>
    <xdr:cxnSp macro="">
      <xdr:nvCxnSpPr>
        <xdr:cNvPr id="16" name="直線コネクタ 15">
          <a:extLst>
            <a:ext uri="{FF2B5EF4-FFF2-40B4-BE49-F238E27FC236}">
              <a16:creationId xmlns:a16="http://schemas.microsoft.com/office/drawing/2014/main" id="{00000000-0008-0000-0100-000010000000}"/>
            </a:ext>
          </a:extLst>
        </xdr:cNvPr>
        <xdr:cNvCxnSpPr/>
      </xdr:nvCxnSpPr>
      <xdr:spPr bwMode="auto">
        <a:xfrm>
          <a:off x="7486929" y="15182062"/>
          <a:ext cx="845159" cy="1443"/>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mc:AlternateContent xmlns:mc="http://schemas.openxmlformats.org/markup-compatibility/2006">
    <mc:Choice xmlns:a14="http://schemas.microsoft.com/office/drawing/2010/main" Requires="a14">
      <xdr:twoCellAnchor>
        <xdr:from>
          <xdr:col>12</xdr:col>
          <xdr:colOff>50616</xdr:colOff>
          <xdr:row>26</xdr:row>
          <xdr:rowOff>131728</xdr:rowOff>
        </xdr:from>
        <xdr:to>
          <xdr:col>13</xdr:col>
          <xdr:colOff>18232</xdr:colOff>
          <xdr:row>35</xdr:row>
          <xdr:rowOff>81094</xdr:rowOff>
        </xdr:to>
        <xdr:grpSp>
          <xdr:nvGrpSpPr>
            <xdr:cNvPr id="49704" name="グループ化 95">
              <a:extLst>
                <a:ext uri="{FF2B5EF4-FFF2-40B4-BE49-F238E27FC236}">
                  <a16:creationId xmlns:a16="http://schemas.microsoft.com/office/drawing/2014/main" id="{00000000-0008-0000-0100-000028C20000}"/>
                </a:ext>
              </a:extLst>
            </xdr:cNvPr>
            <xdr:cNvGrpSpPr>
              <a:grpSpLocks/>
            </xdr:cNvGrpSpPr>
          </xdr:nvGrpSpPr>
          <xdr:grpSpPr bwMode="auto">
            <a:xfrm>
              <a:off x="3077595" y="3910197"/>
              <a:ext cx="219865" cy="1368263"/>
              <a:chOff x="2447925" y="15145293"/>
              <a:chExt cx="219075" cy="1294985"/>
            </a:xfrm>
          </xdr:grpSpPr>
          <xdr:grpSp>
            <xdr:nvGrpSpPr>
              <xdr:cNvPr id="49705" name="グループ化 96">
                <a:extLst>
                  <a:ext uri="{FF2B5EF4-FFF2-40B4-BE49-F238E27FC236}">
                    <a16:creationId xmlns:a16="http://schemas.microsoft.com/office/drawing/2014/main" id="{00000000-0008-0000-0100-000029C20000}"/>
                  </a:ext>
                </a:extLst>
              </xdr:cNvPr>
              <xdr:cNvGrpSpPr>
                <a:grpSpLocks/>
              </xdr:cNvGrpSpPr>
            </xdr:nvGrpSpPr>
            <xdr:grpSpPr bwMode="auto">
              <a:xfrm>
                <a:off x="2447925" y="15145293"/>
                <a:ext cx="219075" cy="1133009"/>
                <a:chOff x="1238250" y="15145293"/>
                <a:chExt cx="219075" cy="1133009"/>
              </a:xfrm>
            </xdr:grpSpPr>
            <xdr:sp macro="" textlink="">
              <xdr:nvSpPr>
                <xdr:cNvPr id="49706" name="Check Box 7691" hidden="1">
                  <a:extLst>
                    <a:ext uri="{63B3BB69-23CF-44E3-9099-C40C66FF867C}">
                      <a14:compatExt spid="_x0000_s49706"/>
                    </a:ext>
                    <a:ext uri="{FF2B5EF4-FFF2-40B4-BE49-F238E27FC236}">
                      <a16:creationId xmlns:a16="http://schemas.microsoft.com/office/drawing/2014/main" id="{00000000-0008-0000-0100-00002AC20000}"/>
                    </a:ext>
                  </a:extLst>
                </xdr:cNvPr>
                <xdr:cNvSpPr/>
              </xdr:nvSpPr>
              <xdr:spPr bwMode="auto">
                <a:xfrm>
                  <a:off x="1238250" y="15145293"/>
                  <a:ext cx="219075" cy="19944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9707" name="Check Box 7692" hidden="1">
                  <a:extLst>
                    <a:ext uri="{63B3BB69-23CF-44E3-9099-C40C66FF867C}">
                      <a14:compatExt spid="_x0000_s49707"/>
                    </a:ext>
                    <a:ext uri="{FF2B5EF4-FFF2-40B4-BE49-F238E27FC236}">
                      <a16:creationId xmlns:a16="http://schemas.microsoft.com/office/drawing/2014/main" id="{00000000-0008-0000-0100-00002BC20000}"/>
                    </a:ext>
                  </a:extLst>
                </xdr:cNvPr>
                <xdr:cNvSpPr/>
              </xdr:nvSpPr>
              <xdr:spPr bwMode="auto">
                <a:xfrm>
                  <a:off x="1238250" y="15297078"/>
                  <a:ext cx="219075" cy="200028"/>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9708" name="Check Box 7693" hidden="1">
                  <a:extLst>
                    <a:ext uri="{63B3BB69-23CF-44E3-9099-C40C66FF867C}">
                      <a14:compatExt spid="_x0000_s49708"/>
                    </a:ext>
                    <a:ext uri="{FF2B5EF4-FFF2-40B4-BE49-F238E27FC236}">
                      <a16:creationId xmlns:a16="http://schemas.microsoft.com/office/drawing/2014/main" id="{00000000-0008-0000-0100-00002CC20000}"/>
                    </a:ext>
                  </a:extLst>
                </xdr:cNvPr>
                <xdr:cNvSpPr/>
              </xdr:nvSpPr>
              <xdr:spPr bwMode="auto">
                <a:xfrm>
                  <a:off x="1238250" y="15449478"/>
                  <a:ext cx="219075" cy="200028"/>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9709" name="Check Box 7694" hidden="1">
                  <a:extLst>
                    <a:ext uri="{63B3BB69-23CF-44E3-9099-C40C66FF867C}">
                      <a14:compatExt spid="_x0000_s49709"/>
                    </a:ext>
                    <a:ext uri="{FF2B5EF4-FFF2-40B4-BE49-F238E27FC236}">
                      <a16:creationId xmlns:a16="http://schemas.microsoft.com/office/drawing/2014/main" id="{00000000-0008-0000-0100-00002DC20000}"/>
                    </a:ext>
                  </a:extLst>
                </xdr:cNvPr>
                <xdr:cNvSpPr/>
              </xdr:nvSpPr>
              <xdr:spPr bwMode="auto">
                <a:xfrm>
                  <a:off x="1238250" y="15611475"/>
                  <a:ext cx="219075" cy="200028"/>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9710" name="Check Box 7695" hidden="1">
                  <a:extLst>
                    <a:ext uri="{63B3BB69-23CF-44E3-9099-C40C66FF867C}">
                      <a14:compatExt spid="_x0000_s49710"/>
                    </a:ext>
                    <a:ext uri="{FF2B5EF4-FFF2-40B4-BE49-F238E27FC236}">
                      <a16:creationId xmlns:a16="http://schemas.microsoft.com/office/drawing/2014/main" id="{00000000-0008-0000-0100-00002EC20000}"/>
                    </a:ext>
                  </a:extLst>
                </xdr:cNvPr>
                <xdr:cNvSpPr/>
              </xdr:nvSpPr>
              <xdr:spPr bwMode="auto">
                <a:xfrm>
                  <a:off x="1238250" y="15763877"/>
                  <a:ext cx="219075" cy="200028"/>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9711" name="Check Box 7696" hidden="1">
                  <a:extLst>
                    <a:ext uri="{63B3BB69-23CF-44E3-9099-C40C66FF867C}">
                      <a14:compatExt spid="_x0000_s49711"/>
                    </a:ext>
                    <a:ext uri="{FF2B5EF4-FFF2-40B4-BE49-F238E27FC236}">
                      <a16:creationId xmlns:a16="http://schemas.microsoft.com/office/drawing/2014/main" id="{00000000-0008-0000-0100-00002FC20000}"/>
                    </a:ext>
                  </a:extLst>
                </xdr:cNvPr>
                <xdr:cNvSpPr/>
              </xdr:nvSpPr>
              <xdr:spPr bwMode="auto">
                <a:xfrm>
                  <a:off x="1238250" y="15925872"/>
                  <a:ext cx="219075" cy="200028"/>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9712" name="Check Box 7697" hidden="1">
                  <a:extLst>
                    <a:ext uri="{63B3BB69-23CF-44E3-9099-C40C66FF867C}">
                      <a14:compatExt spid="_x0000_s49712"/>
                    </a:ext>
                    <a:ext uri="{FF2B5EF4-FFF2-40B4-BE49-F238E27FC236}">
                      <a16:creationId xmlns:a16="http://schemas.microsoft.com/office/drawing/2014/main" id="{00000000-0008-0000-0100-000030C20000}"/>
                    </a:ext>
                  </a:extLst>
                </xdr:cNvPr>
                <xdr:cNvSpPr/>
              </xdr:nvSpPr>
              <xdr:spPr bwMode="auto">
                <a:xfrm>
                  <a:off x="1238250" y="16078275"/>
                  <a:ext cx="219075" cy="200027"/>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sp macro="" textlink="">
            <xdr:nvSpPr>
              <xdr:cNvPr id="49713" name="Check Box 7698" hidden="1">
                <a:extLst>
                  <a:ext uri="{63B3BB69-23CF-44E3-9099-C40C66FF867C}">
                    <a14:compatExt spid="_x0000_s49713"/>
                  </a:ext>
                  <a:ext uri="{FF2B5EF4-FFF2-40B4-BE49-F238E27FC236}">
                    <a16:creationId xmlns:a16="http://schemas.microsoft.com/office/drawing/2014/main" id="{00000000-0008-0000-0100-000031C20000}"/>
                  </a:ext>
                </a:extLst>
              </xdr:cNvPr>
              <xdr:cNvSpPr/>
            </xdr:nvSpPr>
            <xdr:spPr bwMode="auto">
              <a:xfrm>
                <a:off x="2447925" y="16240254"/>
                <a:ext cx="219075" cy="200024"/>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26</xdr:row>
          <xdr:rowOff>114300</xdr:rowOff>
        </xdr:from>
        <xdr:to>
          <xdr:col>5</xdr:col>
          <xdr:colOff>0</xdr:colOff>
          <xdr:row>28</xdr:row>
          <xdr:rowOff>30480</xdr:rowOff>
        </xdr:to>
        <xdr:sp macro="" textlink="">
          <xdr:nvSpPr>
            <xdr:cNvPr id="49714" name="Check Box 7730" hidden="1">
              <a:extLst>
                <a:ext uri="{63B3BB69-23CF-44E3-9099-C40C66FF867C}">
                  <a14:compatExt spid="_x0000_s49714"/>
                </a:ext>
                <a:ext uri="{FF2B5EF4-FFF2-40B4-BE49-F238E27FC236}">
                  <a16:creationId xmlns:a16="http://schemas.microsoft.com/office/drawing/2014/main" id="{00000000-0008-0000-0100-000032C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27</xdr:row>
          <xdr:rowOff>114300</xdr:rowOff>
        </xdr:from>
        <xdr:to>
          <xdr:col>5</xdr:col>
          <xdr:colOff>0</xdr:colOff>
          <xdr:row>29</xdr:row>
          <xdr:rowOff>30480</xdr:rowOff>
        </xdr:to>
        <xdr:sp macro="" textlink="">
          <xdr:nvSpPr>
            <xdr:cNvPr id="49715" name="Check Box 7731" hidden="1">
              <a:extLst>
                <a:ext uri="{63B3BB69-23CF-44E3-9099-C40C66FF867C}">
                  <a14:compatExt spid="_x0000_s49715"/>
                </a:ext>
                <a:ext uri="{FF2B5EF4-FFF2-40B4-BE49-F238E27FC236}">
                  <a16:creationId xmlns:a16="http://schemas.microsoft.com/office/drawing/2014/main" id="{00000000-0008-0000-0100-000033C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28</xdr:row>
          <xdr:rowOff>114300</xdr:rowOff>
        </xdr:from>
        <xdr:to>
          <xdr:col>5</xdr:col>
          <xdr:colOff>0</xdr:colOff>
          <xdr:row>30</xdr:row>
          <xdr:rowOff>30480</xdr:rowOff>
        </xdr:to>
        <xdr:sp macro="" textlink="">
          <xdr:nvSpPr>
            <xdr:cNvPr id="49716" name="Check Box 7732" hidden="1">
              <a:extLst>
                <a:ext uri="{63B3BB69-23CF-44E3-9099-C40C66FF867C}">
                  <a14:compatExt spid="_x0000_s49716"/>
                </a:ext>
                <a:ext uri="{FF2B5EF4-FFF2-40B4-BE49-F238E27FC236}">
                  <a16:creationId xmlns:a16="http://schemas.microsoft.com/office/drawing/2014/main" id="{00000000-0008-0000-0100-000034C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29</xdr:row>
          <xdr:rowOff>121920</xdr:rowOff>
        </xdr:from>
        <xdr:to>
          <xdr:col>5</xdr:col>
          <xdr:colOff>0</xdr:colOff>
          <xdr:row>31</xdr:row>
          <xdr:rowOff>38100</xdr:rowOff>
        </xdr:to>
        <xdr:sp macro="" textlink="">
          <xdr:nvSpPr>
            <xdr:cNvPr id="49717" name="Check Box 7733" hidden="1">
              <a:extLst>
                <a:ext uri="{63B3BB69-23CF-44E3-9099-C40C66FF867C}">
                  <a14:compatExt spid="_x0000_s49717"/>
                </a:ext>
                <a:ext uri="{FF2B5EF4-FFF2-40B4-BE49-F238E27FC236}">
                  <a16:creationId xmlns:a16="http://schemas.microsoft.com/office/drawing/2014/main" id="{00000000-0008-0000-0100-000035C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30</xdr:row>
          <xdr:rowOff>137160</xdr:rowOff>
        </xdr:from>
        <xdr:to>
          <xdr:col>5</xdr:col>
          <xdr:colOff>0</xdr:colOff>
          <xdr:row>32</xdr:row>
          <xdr:rowOff>38100</xdr:rowOff>
        </xdr:to>
        <xdr:sp macro="" textlink="">
          <xdr:nvSpPr>
            <xdr:cNvPr id="49718" name="Check Box 7734" hidden="1">
              <a:extLst>
                <a:ext uri="{63B3BB69-23CF-44E3-9099-C40C66FF867C}">
                  <a14:compatExt spid="_x0000_s49718"/>
                </a:ext>
                <a:ext uri="{FF2B5EF4-FFF2-40B4-BE49-F238E27FC236}">
                  <a16:creationId xmlns:a16="http://schemas.microsoft.com/office/drawing/2014/main" id="{00000000-0008-0000-0100-000036C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26</xdr:row>
          <xdr:rowOff>121920</xdr:rowOff>
        </xdr:from>
        <xdr:to>
          <xdr:col>20</xdr:col>
          <xdr:colOff>60960</xdr:colOff>
          <xdr:row>28</xdr:row>
          <xdr:rowOff>38100</xdr:rowOff>
        </xdr:to>
        <xdr:sp macro="" textlink="">
          <xdr:nvSpPr>
            <xdr:cNvPr id="49719" name="Check Box 7735" hidden="1">
              <a:extLst>
                <a:ext uri="{63B3BB69-23CF-44E3-9099-C40C66FF867C}">
                  <a14:compatExt spid="_x0000_s49719"/>
                </a:ext>
                <a:ext uri="{FF2B5EF4-FFF2-40B4-BE49-F238E27FC236}">
                  <a16:creationId xmlns:a16="http://schemas.microsoft.com/office/drawing/2014/main" id="{00000000-0008-0000-0100-000037C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27</xdr:row>
          <xdr:rowOff>114300</xdr:rowOff>
        </xdr:from>
        <xdr:to>
          <xdr:col>20</xdr:col>
          <xdr:colOff>68580</xdr:colOff>
          <xdr:row>29</xdr:row>
          <xdr:rowOff>30480</xdr:rowOff>
        </xdr:to>
        <xdr:sp macro="" textlink="">
          <xdr:nvSpPr>
            <xdr:cNvPr id="49720" name="Check Box 7736" hidden="1">
              <a:extLst>
                <a:ext uri="{63B3BB69-23CF-44E3-9099-C40C66FF867C}">
                  <a14:compatExt spid="_x0000_s49720"/>
                </a:ext>
                <a:ext uri="{FF2B5EF4-FFF2-40B4-BE49-F238E27FC236}">
                  <a16:creationId xmlns:a16="http://schemas.microsoft.com/office/drawing/2014/main" id="{00000000-0008-0000-0100-000038C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28</xdr:row>
          <xdr:rowOff>121920</xdr:rowOff>
        </xdr:from>
        <xdr:to>
          <xdr:col>20</xdr:col>
          <xdr:colOff>68580</xdr:colOff>
          <xdr:row>30</xdr:row>
          <xdr:rowOff>38100</xdr:rowOff>
        </xdr:to>
        <xdr:sp macro="" textlink="">
          <xdr:nvSpPr>
            <xdr:cNvPr id="49721" name="Check Box 7737" hidden="1">
              <a:extLst>
                <a:ext uri="{63B3BB69-23CF-44E3-9099-C40C66FF867C}">
                  <a14:compatExt spid="_x0000_s49721"/>
                </a:ext>
                <a:ext uri="{FF2B5EF4-FFF2-40B4-BE49-F238E27FC236}">
                  <a16:creationId xmlns:a16="http://schemas.microsoft.com/office/drawing/2014/main" id="{00000000-0008-0000-0100-000039C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29</xdr:row>
          <xdr:rowOff>114300</xdr:rowOff>
        </xdr:from>
        <xdr:to>
          <xdr:col>20</xdr:col>
          <xdr:colOff>68580</xdr:colOff>
          <xdr:row>31</xdr:row>
          <xdr:rowOff>30480</xdr:rowOff>
        </xdr:to>
        <xdr:sp macro="" textlink="">
          <xdr:nvSpPr>
            <xdr:cNvPr id="49722" name="Check Box 7738" hidden="1">
              <a:extLst>
                <a:ext uri="{63B3BB69-23CF-44E3-9099-C40C66FF867C}">
                  <a14:compatExt spid="_x0000_s49722"/>
                </a:ext>
                <a:ext uri="{FF2B5EF4-FFF2-40B4-BE49-F238E27FC236}">
                  <a16:creationId xmlns:a16="http://schemas.microsoft.com/office/drawing/2014/main" id="{00000000-0008-0000-0100-00003AC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30</xdr:row>
          <xdr:rowOff>114300</xdr:rowOff>
        </xdr:from>
        <xdr:to>
          <xdr:col>20</xdr:col>
          <xdr:colOff>68580</xdr:colOff>
          <xdr:row>32</xdr:row>
          <xdr:rowOff>30480</xdr:rowOff>
        </xdr:to>
        <xdr:sp macro="" textlink="">
          <xdr:nvSpPr>
            <xdr:cNvPr id="49723" name="Check Box 7739" hidden="1">
              <a:extLst>
                <a:ext uri="{63B3BB69-23CF-44E3-9099-C40C66FF867C}">
                  <a14:compatExt spid="_x0000_s49723"/>
                </a:ext>
                <a:ext uri="{FF2B5EF4-FFF2-40B4-BE49-F238E27FC236}">
                  <a16:creationId xmlns:a16="http://schemas.microsoft.com/office/drawing/2014/main" id="{00000000-0008-0000-0100-00003BC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31</xdr:row>
          <xdr:rowOff>114300</xdr:rowOff>
        </xdr:from>
        <xdr:to>
          <xdr:col>20</xdr:col>
          <xdr:colOff>68580</xdr:colOff>
          <xdr:row>33</xdr:row>
          <xdr:rowOff>38100</xdr:rowOff>
        </xdr:to>
        <xdr:sp macro="" textlink="">
          <xdr:nvSpPr>
            <xdr:cNvPr id="49724" name="Check Box 7740" hidden="1">
              <a:extLst>
                <a:ext uri="{63B3BB69-23CF-44E3-9099-C40C66FF867C}">
                  <a14:compatExt spid="_x0000_s49724"/>
                </a:ext>
                <a:ext uri="{FF2B5EF4-FFF2-40B4-BE49-F238E27FC236}">
                  <a16:creationId xmlns:a16="http://schemas.microsoft.com/office/drawing/2014/main" id="{00000000-0008-0000-0100-00003CC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68580</xdr:colOff>
          <xdr:row>32</xdr:row>
          <xdr:rowOff>121920</xdr:rowOff>
        </xdr:from>
        <xdr:to>
          <xdr:col>20</xdr:col>
          <xdr:colOff>76200</xdr:colOff>
          <xdr:row>34</xdr:row>
          <xdr:rowOff>45720</xdr:rowOff>
        </xdr:to>
        <xdr:sp macro="" textlink="">
          <xdr:nvSpPr>
            <xdr:cNvPr id="49725" name="Check Box 7741" hidden="1">
              <a:extLst>
                <a:ext uri="{63B3BB69-23CF-44E3-9099-C40C66FF867C}">
                  <a14:compatExt spid="_x0000_s49725"/>
                </a:ext>
                <a:ext uri="{FF2B5EF4-FFF2-40B4-BE49-F238E27FC236}">
                  <a16:creationId xmlns:a16="http://schemas.microsoft.com/office/drawing/2014/main" id="{00000000-0008-0000-0100-00003DC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68580</xdr:colOff>
          <xdr:row>33</xdr:row>
          <xdr:rowOff>121920</xdr:rowOff>
        </xdr:from>
        <xdr:to>
          <xdr:col>20</xdr:col>
          <xdr:colOff>76200</xdr:colOff>
          <xdr:row>35</xdr:row>
          <xdr:rowOff>45720</xdr:rowOff>
        </xdr:to>
        <xdr:sp macro="" textlink="">
          <xdr:nvSpPr>
            <xdr:cNvPr id="49726" name="Check Box 7742" hidden="1">
              <a:extLst>
                <a:ext uri="{63B3BB69-23CF-44E3-9099-C40C66FF867C}">
                  <a14:compatExt spid="_x0000_s49726"/>
                </a:ext>
                <a:ext uri="{FF2B5EF4-FFF2-40B4-BE49-F238E27FC236}">
                  <a16:creationId xmlns:a16="http://schemas.microsoft.com/office/drawing/2014/main" id="{00000000-0008-0000-0100-00003EC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17</xdr:row>
          <xdr:rowOff>137160</xdr:rowOff>
        </xdr:from>
        <xdr:to>
          <xdr:col>13</xdr:col>
          <xdr:colOff>30480</xdr:colOff>
          <xdr:row>19</xdr:row>
          <xdr:rowOff>45720</xdr:rowOff>
        </xdr:to>
        <xdr:sp macro="" textlink="">
          <xdr:nvSpPr>
            <xdr:cNvPr id="49727" name="Check Box 7743" hidden="1">
              <a:extLst>
                <a:ext uri="{63B3BB69-23CF-44E3-9099-C40C66FF867C}">
                  <a14:compatExt spid="_x0000_s49727"/>
                </a:ext>
                <a:ext uri="{FF2B5EF4-FFF2-40B4-BE49-F238E27FC236}">
                  <a16:creationId xmlns:a16="http://schemas.microsoft.com/office/drawing/2014/main" id="{00000000-0008-0000-0100-00003FC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17</xdr:row>
          <xdr:rowOff>137160</xdr:rowOff>
        </xdr:from>
        <xdr:to>
          <xdr:col>15</xdr:col>
          <xdr:colOff>22860</xdr:colOff>
          <xdr:row>19</xdr:row>
          <xdr:rowOff>45720</xdr:rowOff>
        </xdr:to>
        <xdr:sp macro="" textlink="">
          <xdr:nvSpPr>
            <xdr:cNvPr id="49728" name="Check Box 7744" hidden="1">
              <a:extLst>
                <a:ext uri="{63B3BB69-23CF-44E3-9099-C40C66FF867C}">
                  <a14:compatExt spid="_x0000_s49728"/>
                </a:ext>
                <a:ext uri="{FF2B5EF4-FFF2-40B4-BE49-F238E27FC236}">
                  <a16:creationId xmlns:a16="http://schemas.microsoft.com/office/drawing/2014/main" id="{00000000-0008-0000-0100-000040C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xdr:colOff>
          <xdr:row>21</xdr:row>
          <xdr:rowOff>106680</xdr:rowOff>
        </xdr:from>
        <xdr:to>
          <xdr:col>13</xdr:col>
          <xdr:colOff>30480</xdr:colOff>
          <xdr:row>23</xdr:row>
          <xdr:rowOff>22860</xdr:rowOff>
        </xdr:to>
        <xdr:sp macro="" textlink="">
          <xdr:nvSpPr>
            <xdr:cNvPr id="49729" name="Check Box 7745" hidden="1">
              <a:extLst>
                <a:ext uri="{63B3BB69-23CF-44E3-9099-C40C66FF867C}">
                  <a14:compatExt spid="_x0000_s49729"/>
                </a:ext>
                <a:ext uri="{FF2B5EF4-FFF2-40B4-BE49-F238E27FC236}">
                  <a16:creationId xmlns:a16="http://schemas.microsoft.com/office/drawing/2014/main" id="{00000000-0008-0000-0100-000041C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21</xdr:row>
          <xdr:rowOff>114300</xdr:rowOff>
        </xdr:from>
        <xdr:to>
          <xdr:col>14</xdr:col>
          <xdr:colOff>259080</xdr:colOff>
          <xdr:row>23</xdr:row>
          <xdr:rowOff>30480</xdr:rowOff>
        </xdr:to>
        <xdr:sp macro="" textlink="">
          <xdr:nvSpPr>
            <xdr:cNvPr id="49730" name="Check Box 7746" hidden="1">
              <a:extLst>
                <a:ext uri="{63B3BB69-23CF-44E3-9099-C40C66FF867C}">
                  <a14:compatExt spid="_x0000_s49730"/>
                </a:ext>
                <a:ext uri="{FF2B5EF4-FFF2-40B4-BE49-F238E27FC236}">
                  <a16:creationId xmlns:a16="http://schemas.microsoft.com/office/drawing/2014/main" id="{00000000-0008-0000-0100-000042C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17</xdr:row>
          <xdr:rowOff>137160</xdr:rowOff>
        </xdr:from>
        <xdr:to>
          <xdr:col>27</xdr:col>
          <xdr:colOff>30480</xdr:colOff>
          <xdr:row>19</xdr:row>
          <xdr:rowOff>68580</xdr:rowOff>
        </xdr:to>
        <xdr:sp macro="" textlink="">
          <xdr:nvSpPr>
            <xdr:cNvPr id="49731" name="Check Box 7747" hidden="1">
              <a:extLst>
                <a:ext uri="{63B3BB69-23CF-44E3-9099-C40C66FF867C}">
                  <a14:compatExt spid="_x0000_s49731"/>
                </a:ext>
                <a:ext uri="{FF2B5EF4-FFF2-40B4-BE49-F238E27FC236}">
                  <a16:creationId xmlns:a16="http://schemas.microsoft.com/office/drawing/2014/main" id="{00000000-0008-0000-0100-000043C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30480</xdr:colOff>
          <xdr:row>17</xdr:row>
          <xdr:rowOff>152400</xdr:rowOff>
        </xdr:from>
        <xdr:to>
          <xdr:col>28</xdr:col>
          <xdr:colOff>236220</xdr:colOff>
          <xdr:row>19</xdr:row>
          <xdr:rowOff>68580</xdr:rowOff>
        </xdr:to>
        <xdr:sp macro="" textlink="">
          <xdr:nvSpPr>
            <xdr:cNvPr id="49732" name="Check Box 7748" hidden="1">
              <a:extLst>
                <a:ext uri="{63B3BB69-23CF-44E3-9099-C40C66FF867C}">
                  <a14:compatExt spid="_x0000_s49732"/>
                </a:ext>
                <a:ext uri="{FF2B5EF4-FFF2-40B4-BE49-F238E27FC236}">
                  <a16:creationId xmlns:a16="http://schemas.microsoft.com/office/drawing/2014/main" id="{00000000-0008-0000-0100-000044C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22</xdr:row>
          <xdr:rowOff>76200</xdr:rowOff>
        </xdr:from>
        <xdr:to>
          <xdr:col>26</xdr:col>
          <xdr:colOff>266700</xdr:colOff>
          <xdr:row>23</xdr:row>
          <xdr:rowOff>152400</xdr:rowOff>
        </xdr:to>
        <xdr:sp macro="" textlink="">
          <xdr:nvSpPr>
            <xdr:cNvPr id="49733" name="Check Box 7749" hidden="1">
              <a:extLst>
                <a:ext uri="{63B3BB69-23CF-44E3-9099-C40C66FF867C}">
                  <a14:compatExt spid="_x0000_s49733"/>
                </a:ext>
                <a:ext uri="{FF2B5EF4-FFF2-40B4-BE49-F238E27FC236}">
                  <a16:creationId xmlns:a16="http://schemas.microsoft.com/office/drawing/2014/main" id="{00000000-0008-0000-0100-000045C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22</xdr:row>
          <xdr:rowOff>76200</xdr:rowOff>
        </xdr:from>
        <xdr:to>
          <xdr:col>28</xdr:col>
          <xdr:colOff>228600</xdr:colOff>
          <xdr:row>23</xdr:row>
          <xdr:rowOff>152400</xdr:rowOff>
        </xdr:to>
        <xdr:sp macro="" textlink="">
          <xdr:nvSpPr>
            <xdr:cNvPr id="49734" name="Check Box 7750" hidden="1">
              <a:extLst>
                <a:ext uri="{63B3BB69-23CF-44E3-9099-C40C66FF867C}">
                  <a14:compatExt spid="_x0000_s49734"/>
                </a:ext>
                <a:ext uri="{FF2B5EF4-FFF2-40B4-BE49-F238E27FC236}">
                  <a16:creationId xmlns:a16="http://schemas.microsoft.com/office/drawing/2014/main" id="{00000000-0008-0000-0100-000046C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28</xdr:row>
          <xdr:rowOff>137160</xdr:rowOff>
        </xdr:from>
        <xdr:to>
          <xdr:col>27</xdr:col>
          <xdr:colOff>30480</xdr:colOff>
          <xdr:row>30</xdr:row>
          <xdr:rowOff>68580</xdr:rowOff>
        </xdr:to>
        <xdr:sp macro="" textlink="">
          <xdr:nvSpPr>
            <xdr:cNvPr id="49735" name="Check Box 7751" hidden="1">
              <a:extLst>
                <a:ext uri="{63B3BB69-23CF-44E3-9099-C40C66FF867C}">
                  <a14:compatExt spid="_x0000_s49735"/>
                </a:ext>
                <a:ext uri="{FF2B5EF4-FFF2-40B4-BE49-F238E27FC236}">
                  <a16:creationId xmlns:a16="http://schemas.microsoft.com/office/drawing/2014/main" id="{00000000-0008-0000-0100-000047C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30480</xdr:colOff>
          <xdr:row>28</xdr:row>
          <xdr:rowOff>152400</xdr:rowOff>
        </xdr:from>
        <xdr:to>
          <xdr:col>28</xdr:col>
          <xdr:colOff>236220</xdr:colOff>
          <xdr:row>30</xdr:row>
          <xdr:rowOff>68580</xdr:rowOff>
        </xdr:to>
        <xdr:sp macro="" textlink="">
          <xdr:nvSpPr>
            <xdr:cNvPr id="49736" name="Check Box 7752" hidden="1">
              <a:extLst>
                <a:ext uri="{63B3BB69-23CF-44E3-9099-C40C66FF867C}">
                  <a14:compatExt spid="_x0000_s49736"/>
                </a:ext>
                <a:ext uri="{FF2B5EF4-FFF2-40B4-BE49-F238E27FC236}">
                  <a16:creationId xmlns:a16="http://schemas.microsoft.com/office/drawing/2014/main" id="{00000000-0008-0000-0100-000048C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13</xdr:col>
      <xdr:colOff>114300</xdr:colOff>
      <xdr:row>27</xdr:row>
      <xdr:rowOff>95250</xdr:rowOff>
    </xdr:from>
    <xdr:to>
      <xdr:col>22</xdr:col>
      <xdr:colOff>76200</xdr:colOff>
      <xdr:row>31</xdr:row>
      <xdr:rowOff>38100</xdr:rowOff>
    </xdr:to>
    <xdr:sp macro="" textlink="">
      <xdr:nvSpPr>
        <xdr:cNvPr id="3073" name="Rectangle 1">
          <a:hlinkClick xmlns:r="http://schemas.openxmlformats.org/officeDocument/2006/relationships" r:id="rId1"/>
          <a:extLst>
            <a:ext uri="{FF2B5EF4-FFF2-40B4-BE49-F238E27FC236}">
              <a16:creationId xmlns:a16="http://schemas.microsoft.com/office/drawing/2014/main" id="{00000000-0008-0000-0300-0000010C0000}"/>
            </a:ext>
          </a:extLst>
        </xdr:cNvPr>
        <xdr:cNvSpPr>
          <a:spLocks noChangeArrowheads="1"/>
        </xdr:cNvSpPr>
      </xdr:nvSpPr>
      <xdr:spPr bwMode="auto">
        <a:xfrm>
          <a:off x="4076700" y="9220200"/>
          <a:ext cx="2705100" cy="628650"/>
        </a:xfrm>
        <a:prstGeom prst="rect">
          <a:avLst/>
        </a:prstGeom>
        <a:solidFill>
          <a:srgbClr val="C0C0C0"/>
        </a:solidFill>
        <a:ln w="9525">
          <a:noFill/>
          <a:miter lim="800000"/>
          <a:headEnd/>
          <a:tailEnd/>
        </a:ln>
        <a:effectLst>
          <a:prstShdw prst="shdw17" dist="17961" dir="2700000">
            <a:srgbClr val="C0C0C0">
              <a:gamma/>
              <a:shade val="60000"/>
              <a:invGamma/>
            </a:srgbClr>
          </a:prstShdw>
        </a:effectLst>
        <a:scene3d>
          <a:camera prst="obliqueTopRight"/>
          <a:lightRig rig="threePt" dir="t"/>
        </a:scene3d>
        <a:sp3d extrusionH="381000"/>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ＭＳ Ｐゴシック"/>
              <a:ea typeface="ＭＳ Ｐゴシック"/>
            </a:rPr>
            <a:t>気象予測地点登録に戻る</a:t>
          </a:r>
        </a:p>
      </xdr:txBody>
    </xdr:sp>
    <xdr:clientData fPrintsWithSheet="0"/>
  </xdr:twoCellAnchor>
  <xdr:twoCellAnchor>
    <xdr:from>
      <xdr:col>1</xdr:col>
      <xdr:colOff>142875</xdr:colOff>
      <xdr:row>27</xdr:row>
      <xdr:rowOff>95250</xdr:rowOff>
    </xdr:from>
    <xdr:to>
      <xdr:col>10</xdr:col>
      <xdr:colOff>142875</xdr:colOff>
      <xdr:row>31</xdr:row>
      <xdr:rowOff>38100</xdr:rowOff>
    </xdr:to>
    <xdr:sp macro="" textlink="">
      <xdr:nvSpPr>
        <xdr:cNvPr id="3074" name="Rectangle 2">
          <a:hlinkClick xmlns:r="http://schemas.openxmlformats.org/officeDocument/2006/relationships" r:id="rId2"/>
          <a:extLst>
            <a:ext uri="{FF2B5EF4-FFF2-40B4-BE49-F238E27FC236}">
              <a16:creationId xmlns:a16="http://schemas.microsoft.com/office/drawing/2014/main" id="{00000000-0008-0000-0300-0000020C0000}"/>
            </a:ext>
          </a:extLst>
        </xdr:cNvPr>
        <xdr:cNvSpPr>
          <a:spLocks noChangeArrowheads="1"/>
        </xdr:cNvSpPr>
      </xdr:nvSpPr>
      <xdr:spPr bwMode="auto">
        <a:xfrm>
          <a:off x="447675" y="9220200"/>
          <a:ext cx="2743200" cy="628650"/>
        </a:xfrm>
        <a:prstGeom prst="rect">
          <a:avLst/>
        </a:prstGeom>
        <a:solidFill>
          <a:srgbClr val="C0C0C0"/>
        </a:solidFill>
        <a:ln w="9525">
          <a:noFill/>
          <a:miter lim="800000"/>
          <a:headEnd/>
          <a:tailEnd/>
        </a:ln>
        <a:effectLst>
          <a:prstShdw prst="shdw17" dist="17961" dir="2700000">
            <a:srgbClr val="C0C0C0">
              <a:gamma/>
              <a:shade val="60000"/>
              <a:invGamma/>
            </a:srgbClr>
          </a:prstShdw>
        </a:effectLst>
        <a:scene3d>
          <a:camera prst="obliqueTopRight">
            <a:rot lat="21599984" lon="0" rev="0"/>
          </a:camera>
          <a:lightRig rig="threePt" dir="t"/>
        </a:scene3d>
        <a:sp3d extrusionH="381000"/>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ＭＳ Ｐゴシック"/>
              <a:ea typeface="ＭＳ Ｐゴシック"/>
            </a:rPr>
            <a:t>企業情報入力に戻る</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00B0F0"/>
        </a:solidFill>
        <a:ln>
          <a:noFill/>
        </a:ln>
        <a:effectLst/>
        <a:scene3d>
          <a:camera prst="legacyPerspectiveTopRight" fov="3900000"/>
          <a:lightRig rig="legacyFlat3" dir="b"/>
        </a:scene3d>
        <a:sp3d extrusionH="430200" prstMaterial="legacyPlastic">
          <a:bevelT w="13500" h="13500" prst="angle"/>
          <a:bevelB w="13500" h="13500" prst="angle"/>
          <a:extrusionClr>
            <a:srgbClr val="00B0F0"/>
          </a:extrusionClr>
        </a:sp3d>
      </a:spPr>
      <a:bodyPr vertOverflow="clip" wrap="square" lIns="0" tIns="0" rIns="0" bIns="0" anchor="ctr"/>
      <a:lstStyle>
        <a:defPPr algn="ctr" rtl="0">
          <a:defRPr sz="1100" b="0" i="0" u="none" strike="noStrike" baseline="0">
            <a:solidFill>
              <a:srgbClr val="000000"/>
            </a:solidFill>
            <a:latin typeface="ＭＳ Ｐゴシック"/>
            <a:ea typeface="ＭＳ Ｐゴシック"/>
          </a:defRPr>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kensetsu.lbw.jp/"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mailto:&#35352;&#20837;&#28168;&#12415;&#12398;&#30003;&#36796;&#26360;&#12434;Excel&#24418;&#24335;&#12398;&#12414;&#12414;kiyomasa@lbw.jp&#12414;&#12391;&#12513;&#12540;&#12523;&#12391;&#36865;&#20184;&#19979;&#12373;&#12356;&#12290;&#30003;&#12375;&#36796;&#12415;&#21463;&#20184;&#23436;&#20102;&#12513;&#12540;&#12523;&#12364;&#23626;&#12356;&#12383;&#12425;&#12289;&#30003;&#12375;&#36796;&#12415;&#23436;&#20102;&#12391;&#12377;&#12290;"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50"/>
    <pageSetUpPr fitToPage="1"/>
  </sheetPr>
  <dimension ref="A1:CQ432"/>
  <sheetViews>
    <sheetView showGridLines="0" tabSelected="1" zoomScaleNormal="100" zoomScaleSheetLayoutView="100" workbookViewId="0">
      <selection activeCell="L10" sqref="L10:P10"/>
    </sheetView>
  </sheetViews>
  <sheetFormatPr defaultColWidth="9" defaultRowHeight="0" customHeight="1" zeroHeight="1"/>
  <cols>
    <col min="1" max="1" width="2.77734375" style="6" customWidth="1"/>
    <col min="2" max="24" width="3.6640625" style="6" customWidth="1"/>
    <col min="25" max="25" width="4" style="6" customWidth="1"/>
    <col min="26" max="30" width="3.6640625" style="6" customWidth="1"/>
    <col min="31" max="31" width="5.33203125" style="6" customWidth="1"/>
    <col min="32" max="32" width="14.109375" style="31" customWidth="1"/>
    <col min="33" max="34" width="12.33203125" style="7" customWidth="1"/>
    <col min="35" max="39" width="7.6640625" style="7" customWidth="1"/>
    <col min="40" max="40" width="13" style="32" bestFit="1" customWidth="1"/>
    <col min="41" max="41" width="17.44140625" style="7" customWidth="1"/>
    <col min="42" max="42" width="9" style="7"/>
    <col min="43" max="43" width="11.6640625" style="7" bestFit="1" customWidth="1"/>
    <col min="44" max="44" width="13.44140625" style="8" bestFit="1" customWidth="1"/>
    <col min="45" max="45" width="12.21875" style="20" bestFit="1" customWidth="1"/>
    <col min="46" max="46" width="12.109375" style="8" bestFit="1" customWidth="1"/>
    <col min="47" max="47" width="9" style="5"/>
    <col min="48" max="48" width="9" style="6"/>
    <col min="49" max="49" width="9.44140625" style="6" bestFit="1" customWidth="1"/>
    <col min="50" max="52" width="9" style="6"/>
    <col min="53" max="54" width="9" style="21"/>
    <col min="55" max="74" width="9" style="7"/>
    <col min="75" max="16384" width="9" style="6"/>
  </cols>
  <sheetData>
    <row r="1" spans="1:48" ht="12.9" customHeight="1" thickTop="1">
      <c r="A1" s="319" t="str">
        <f ca="1">IF(AN8=1,"KIYOMASA MoniDAS　申込書　①企業情報","申込書 有効期限切れ　最新版をダウンロード下さい")</f>
        <v>KIYOMASA MoniDAS　申込書　①企業情報</v>
      </c>
      <c r="B1" s="320"/>
      <c r="C1" s="320"/>
      <c r="D1" s="320"/>
      <c r="E1" s="320"/>
      <c r="F1" s="320"/>
      <c r="G1" s="320"/>
      <c r="H1" s="320"/>
      <c r="I1" s="320"/>
      <c r="J1" s="320"/>
      <c r="K1" s="320"/>
      <c r="L1" s="320"/>
      <c r="M1" s="320"/>
      <c r="N1" s="320"/>
      <c r="O1" s="320"/>
      <c r="P1" s="320"/>
      <c r="Q1" s="320"/>
      <c r="R1" s="320"/>
      <c r="S1" s="320"/>
      <c r="T1" s="320"/>
      <c r="U1" s="320"/>
      <c r="V1" s="320"/>
      <c r="W1" s="320"/>
      <c r="X1" s="320"/>
      <c r="Y1" s="320"/>
      <c r="Z1" s="320"/>
      <c r="AA1" s="320"/>
      <c r="AB1" s="320"/>
      <c r="AC1" s="320"/>
      <c r="AD1" s="320"/>
      <c r="AE1" s="321"/>
      <c r="AF1" s="31" t="s">
        <v>1366</v>
      </c>
      <c r="AG1" s="32" t="s">
        <v>3071</v>
      </c>
      <c r="AJ1" s="7" t="s">
        <v>1809</v>
      </c>
      <c r="AK1" s="7" t="s">
        <v>1810</v>
      </c>
      <c r="AL1" s="7" t="s">
        <v>1811</v>
      </c>
      <c r="AN1" s="32" t="e">
        <f>DATEVALUE(AH15)</f>
        <v>#VALUE!</v>
      </c>
      <c r="AO1" s="7">
        <f>IF(ISERROR(AN1),0,AN1)</f>
        <v>0</v>
      </c>
      <c r="AQ1" s="7" t="s">
        <v>5017</v>
      </c>
      <c r="AR1" s="20">
        <v>45292</v>
      </c>
      <c r="AS1" s="20" t="e">
        <f ca="1">NETWORKDAYS(AT1,AH15,AR1:AR75)</f>
        <v>#VALUE!</v>
      </c>
      <c r="AT1" s="20">
        <f ca="1">TODAY()</f>
        <v>45729</v>
      </c>
      <c r="AV1" s="6" t="str">
        <f t="shared" ref="AV1:AV6" si="0">IF(AW1=1,"●","")</f>
        <v/>
      </c>
    </row>
    <row r="2" spans="1:48" ht="12.9" customHeight="1">
      <c r="A2" s="322"/>
      <c r="B2" s="323"/>
      <c r="C2" s="323"/>
      <c r="D2" s="323"/>
      <c r="E2" s="323"/>
      <c r="F2" s="323"/>
      <c r="G2" s="323"/>
      <c r="H2" s="323"/>
      <c r="I2" s="323"/>
      <c r="J2" s="323"/>
      <c r="K2" s="323"/>
      <c r="L2" s="323"/>
      <c r="M2" s="323"/>
      <c r="N2" s="323"/>
      <c r="O2" s="323"/>
      <c r="P2" s="323"/>
      <c r="Q2" s="323"/>
      <c r="R2" s="323"/>
      <c r="S2" s="323"/>
      <c r="T2" s="323"/>
      <c r="U2" s="323"/>
      <c r="V2" s="323"/>
      <c r="W2" s="323"/>
      <c r="X2" s="323"/>
      <c r="Y2" s="323"/>
      <c r="Z2" s="323"/>
      <c r="AA2" s="323"/>
      <c r="AB2" s="323"/>
      <c r="AC2" s="323"/>
      <c r="AD2" s="323"/>
      <c r="AE2" s="324"/>
      <c r="AF2" s="31" t="s">
        <v>1872</v>
      </c>
      <c r="AG2" s="7" t="s">
        <v>4761</v>
      </c>
      <c r="AJ2" s="7" t="s">
        <v>1831</v>
      </c>
      <c r="AK2" s="7" t="s">
        <v>1831</v>
      </c>
      <c r="AL2" s="7" t="s">
        <v>1831</v>
      </c>
      <c r="AN2" s="32" t="e">
        <f>DATEVALUE(AH16)</f>
        <v>#VALUE!</v>
      </c>
      <c r="AO2" s="7">
        <f>IF(ISERROR(AN2),99999,AN2)</f>
        <v>99999</v>
      </c>
      <c r="AQ2" s="7" t="s">
        <v>5018</v>
      </c>
      <c r="AR2" s="20">
        <v>45293</v>
      </c>
      <c r="AS2" s="20" t="e">
        <f ca="1">IF(AND($AS$1&lt;=4,$AS$1&gt;=1),"※4営業日以内の場合、お急ぎオプションにチェックをお願いします。チェックがない場合、通常最短でのサイト開設とさせて頂きます。",IF($AS$1&lt;1,"※本日以降の日付をご入力ください",IF($AS$1&gt;=5,"")))</f>
        <v>#VALUE!</v>
      </c>
      <c r="AV2" s="6" t="str">
        <f t="shared" si="0"/>
        <v/>
      </c>
    </row>
    <row r="3" spans="1:48" ht="18" customHeight="1">
      <c r="A3" s="67"/>
      <c r="B3" s="330" t="s">
        <v>4915</v>
      </c>
      <c r="C3" s="330"/>
      <c r="D3" s="330"/>
      <c r="E3" s="330"/>
      <c r="F3" s="330"/>
      <c r="G3" s="330"/>
      <c r="H3" s="330"/>
      <c r="I3" s="330"/>
      <c r="J3" s="330"/>
      <c r="K3" s="330"/>
      <c r="L3" s="330"/>
      <c r="M3" s="330"/>
      <c r="N3" s="330"/>
      <c r="O3" s="330"/>
      <c r="P3" s="330"/>
      <c r="Q3" s="330"/>
      <c r="R3" s="330"/>
      <c r="S3" s="330"/>
      <c r="T3" s="330"/>
      <c r="U3" s="330"/>
      <c r="V3" s="330"/>
      <c r="W3" s="68"/>
      <c r="X3" s="68"/>
      <c r="Y3" s="68"/>
      <c r="Z3" s="68"/>
      <c r="AA3" s="68"/>
      <c r="AB3" s="68"/>
      <c r="AC3" s="68"/>
      <c r="AD3" s="68"/>
      <c r="AE3" s="69" t="s">
        <v>5038</v>
      </c>
      <c r="AF3" s="31" t="s">
        <v>1904</v>
      </c>
      <c r="AG3" s="7" t="s">
        <v>4762</v>
      </c>
      <c r="AJ3" s="7">
        <v>2025</v>
      </c>
      <c r="AK3" s="7">
        <v>1</v>
      </c>
      <c r="AL3" s="7">
        <v>1</v>
      </c>
      <c r="AM3" s="7" t="str">
        <f>IF(OR(E10=1,E10=3,E10=5,E10=7,E10=8,E10=10,E10=12),"31日","30日")</f>
        <v>30日</v>
      </c>
      <c r="AQ3" s="7" t="s">
        <v>5018</v>
      </c>
      <c r="AR3" s="20">
        <v>45294</v>
      </c>
      <c r="AS3" s="8">
        <f>IF(AC13="●",1,0)</f>
        <v>0</v>
      </c>
      <c r="AV3" s="6" t="str">
        <f t="shared" si="0"/>
        <v/>
      </c>
    </row>
    <row r="4" spans="1:48" ht="5.0999999999999996" customHeight="1">
      <c r="A4" s="67"/>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70"/>
      <c r="AF4" s="31" t="s">
        <v>1905</v>
      </c>
      <c r="AG4" s="33">
        <f>B10</f>
        <v>2025</v>
      </c>
      <c r="AJ4" s="7">
        <v>2026</v>
      </c>
      <c r="AK4" s="7">
        <v>2</v>
      </c>
      <c r="AL4" s="7">
        <v>2</v>
      </c>
      <c r="AM4" s="7" t="str">
        <f>IF(OR(E13=1,E13=3,E13=5,E13=7,E13=8,E13=10,E13=12),"31日","30日")</f>
        <v>30日</v>
      </c>
      <c r="AQ4" s="7" t="s">
        <v>5019</v>
      </c>
      <c r="AR4" s="20">
        <v>45299</v>
      </c>
      <c r="AV4" s="6" t="str">
        <f t="shared" si="0"/>
        <v/>
      </c>
    </row>
    <row r="5" spans="1:48" ht="5.0999999999999996" customHeight="1" thickBot="1">
      <c r="A5" s="67"/>
      <c r="B5" s="68"/>
      <c r="C5" s="68"/>
      <c r="D5" s="68"/>
      <c r="E5" s="68"/>
      <c r="F5" s="68"/>
      <c r="G5" s="68"/>
      <c r="H5" s="68"/>
      <c r="I5" s="68"/>
      <c r="J5" s="68"/>
      <c r="K5" s="68"/>
      <c r="L5" s="68"/>
      <c r="M5" s="68"/>
      <c r="N5" s="68"/>
      <c r="O5" s="68"/>
      <c r="P5" s="68"/>
      <c r="Q5" s="68"/>
      <c r="R5" s="68"/>
      <c r="S5" s="68"/>
      <c r="T5" s="68"/>
      <c r="U5" s="68"/>
      <c r="V5" s="68"/>
      <c r="W5" s="68"/>
      <c r="X5" s="68"/>
      <c r="Y5" s="68"/>
      <c r="Z5" s="68"/>
      <c r="AA5" s="68"/>
      <c r="AB5" s="68"/>
      <c r="AC5" s="68"/>
      <c r="AD5" s="68"/>
      <c r="AE5" s="71"/>
      <c r="AF5" s="31" t="s">
        <v>1872</v>
      </c>
      <c r="AG5" s="33" t="str">
        <f>E10</f>
        <v>選択</v>
      </c>
      <c r="AJ5" s="7">
        <v>2027</v>
      </c>
      <c r="AK5" s="7">
        <v>3</v>
      </c>
      <c r="AL5" s="7">
        <v>3</v>
      </c>
      <c r="AM5" s="7" t="str">
        <f>IF(OR(O13=1,O13=3,O13=5,O13=7,O13=8,O13=10,O13=12),"31日","30日")</f>
        <v>30日</v>
      </c>
      <c r="AQ5" s="7" t="s">
        <v>5020</v>
      </c>
      <c r="AR5" s="20">
        <v>45333</v>
      </c>
      <c r="AV5" s="6" t="str">
        <f t="shared" si="0"/>
        <v/>
      </c>
    </row>
    <row r="6" spans="1:48" ht="24.9" customHeight="1" thickTop="1" thickBot="1">
      <c r="A6" s="67"/>
      <c r="B6" s="68" t="s">
        <v>1825</v>
      </c>
      <c r="C6" s="68"/>
      <c r="D6" s="316" t="str">
        <f>IF(AJ21="　","",AJ21)</f>
        <v/>
      </c>
      <c r="E6" s="317"/>
      <c r="F6" s="317"/>
      <c r="G6" s="317"/>
      <c r="H6" s="317"/>
      <c r="I6" s="317"/>
      <c r="J6" s="317"/>
      <c r="K6" s="317"/>
      <c r="L6" s="317"/>
      <c r="M6" s="317"/>
      <c r="N6" s="317"/>
      <c r="O6" s="317"/>
      <c r="P6" s="317"/>
      <c r="Q6" s="317"/>
      <c r="R6" s="317"/>
      <c r="S6" s="317"/>
      <c r="T6" s="318"/>
      <c r="U6" s="68" t="s">
        <v>1824</v>
      </c>
      <c r="V6" s="72"/>
      <c r="W6" s="73"/>
      <c r="X6" s="74"/>
      <c r="Y6" s="74"/>
      <c r="Z6" s="74"/>
      <c r="AA6" s="74"/>
      <c r="AB6" s="74"/>
      <c r="AC6" s="74"/>
      <c r="AD6" s="74"/>
      <c r="AE6" s="75"/>
      <c r="AF6" s="31" t="s">
        <v>1366</v>
      </c>
      <c r="AG6" s="34">
        <f>B13</f>
        <v>2025</v>
      </c>
      <c r="AH6" s="7">
        <f>IF(D6="企業名　作業所　企業体などの名称を、この枠内に記入して下さい",0,1)</f>
        <v>1</v>
      </c>
      <c r="AJ6" s="7">
        <v>2028</v>
      </c>
      <c r="AK6" s="7">
        <v>4</v>
      </c>
      <c r="AL6" s="7">
        <v>4</v>
      </c>
      <c r="AM6" s="31" t="s">
        <v>1861</v>
      </c>
      <c r="AN6" s="32">
        <v>46112</v>
      </c>
      <c r="AQ6" s="7" t="s">
        <v>5021</v>
      </c>
      <c r="AR6" s="20">
        <v>45334</v>
      </c>
      <c r="AS6" s="8">
        <f>50000+AS7</f>
        <v>50000</v>
      </c>
      <c r="AV6" s="6" t="str">
        <f t="shared" si="0"/>
        <v/>
      </c>
    </row>
    <row r="7" spans="1:48" ht="15.6" thickTop="1">
      <c r="A7" s="67"/>
      <c r="B7" s="76" t="s">
        <v>4973</v>
      </c>
      <c r="C7" s="68"/>
      <c r="D7" s="68"/>
      <c r="E7" s="68"/>
      <c r="F7" s="68"/>
      <c r="G7" s="68"/>
      <c r="H7" s="68"/>
      <c r="I7" s="68"/>
      <c r="J7" s="68"/>
      <c r="K7" s="68"/>
      <c r="L7" s="68"/>
      <c r="M7" s="68"/>
      <c r="N7" s="68"/>
      <c r="O7" s="68"/>
      <c r="P7" s="68"/>
      <c r="Q7" s="68"/>
      <c r="R7" s="68"/>
      <c r="S7" s="68"/>
      <c r="T7" s="68"/>
      <c r="U7" s="68"/>
      <c r="V7" s="68"/>
      <c r="W7" s="77"/>
      <c r="X7" s="68"/>
      <c r="Y7" s="68"/>
      <c r="Z7" s="68"/>
      <c r="AA7" s="68"/>
      <c r="AB7" s="68"/>
      <c r="AC7" s="68"/>
      <c r="AD7" s="68"/>
      <c r="AE7" s="71"/>
      <c r="AF7" s="31" t="s">
        <v>1789</v>
      </c>
      <c r="AG7" s="35" t="str">
        <f>E13</f>
        <v>選択</v>
      </c>
      <c r="AJ7" s="7">
        <v>2029</v>
      </c>
      <c r="AK7" s="7">
        <v>5</v>
      </c>
      <c r="AL7" s="7">
        <v>5</v>
      </c>
      <c r="AM7" s="31" t="s">
        <v>1172</v>
      </c>
      <c r="AN7" s="32">
        <f ca="1">TODAY()</f>
        <v>45729</v>
      </c>
      <c r="AQ7" s="7" t="s">
        <v>5022</v>
      </c>
      <c r="AR7" s="20">
        <v>45345</v>
      </c>
      <c r="AS7" s="8">
        <f>IF(AG33=1,15000,0)</f>
        <v>0</v>
      </c>
    </row>
    <row r="8" spans="1:48" ht="4.5" customHeight="1">
      <c r="A8" s="67"/>
      <c r="B8" s="68"/>
      <c r="C8" s="68"/>
      <c r="D8" s="68"/>
      <c r="E8" s="68"/>
      <c r="F8" s="68"/>
      <c r="G8" s="68"/>
      <c r="H8" s="68"/>
      <c r="I8" s="68"/>
      <c r="J8" s="68"/>
      <c r="K8" s="68"/>
      <c r="L8" s="68"/>
      <c r="M8" s="68"/>
      <c r="N8" s="68"/>
      <c r="O8" s="68"/>
      <c r="P8" s="68"/>
      <c r="Q8" s="68"/>
      <c r="R8" s="68"/>
      <c r="S8" s="68"/>
      <c r="T8" s="68"/>
      <c r="U8" s="78"/>
      <c r="V8" s="78"/>
      <c r="W8" s="78"/>
      <c r="X8" s="78"/>
      <c r="Y8" s="78"/>
      <c r="Z8" s="78"/>
      <c r="AA8" s="78"/>
      <c r="AB8" s="78"/>
      <c r="AC8" s="78"/>
      <c r="AD8" s="78"/>
      <c r="AE8" s="71"/>
      <c r="AF8" s="31" t="s">
        <v>4828</v>
      </c>
      <c r="AG8" s="35" t="str">
        <f>H13</f>
        <v>選択</v>
      </c>
      <c r="AJ8" s="7">
        <v>2030</v>
      </c>
      <c r="AK8" s="7">
        <v>6</v>
      </c>
      <c r="AL8" s="7">
        <v>6</v>
      </c>
      <c r="AN8" s="32">
        <f ca="1">IF(AN6&gt;=AN7,1,0)</f>
        <v>1</v>
      </c>
      <c r="AQ8" s="7" t="s">
        <v>5023</v>
      </c>
      <c r="AR8" s="20">
        <v>45371</v>
      </c>
      <c r="AS8" s="8"/>
    </row>
    <row r="9" spans="1:48" ht="13.5" customHeight="1" thickBot="1">
      <c r="A9" s="67"/>
      <c r="B9" s="68" t="s">
        <v>4820</v>
      </c>
      <c r="C9" s="68"/>
      <c r="D9" s="68"/>
      <c r="E9" s="68"/>
      <c r="F9" s="68"/>
      <c r="G9" s="68"/>
      <c r="H9" s="68"/>
      <c r="I9" s="68"/>
      <c r="J9" s="68"/>
      <c r="K9" s="68"/>
      <c r="L9" s="68" t="s">
        <v>767</v>
      </c>
      <c r="M9" s="68"/>
      <c r="N9" s="68"/>
      <c r="O9" s="68"/>
      <c r="P9" s="68"/>
      <c r="Q9" s="79"/>
      <c r="R9" s="334" t="s">
        <v>2677</v>
      </c>
      <c r="S9" s="334"/>
      <c r="T9" s="334"/>
      <c r="U9" s="334"/>
      <c r="V9" s="334"/>
      <c r="W9" s="334"/>
      <c r="X9" s="334"/>
      <c r="Y9" s="334"/>
      <c r="Z9" s="334"/>
      <c r="AA9" s="334"/>
      <c r="AB9" s="334"/>
      <c r="AC9" s="334"/>
      <c r="AD9" s="80"/>
      <c r="AE9" s="81"/>
      <c r="AF9" s="31" t="s">
        <v>4829</v>
      </c>
      <c r="AG9" s="35" t="str">
        <f>L13</f>
        <v>選択</v>
      </c>
      <c r="AH9" s="35">
        <f>B10</f>
        <v>2025</v>
      </c>
      <c r="AJ9" s="7">
        <v>2031</v>
      </c>
      <c r="AK9" s="7">
        <v>7</v>
      </c>
      <c r="AL9" s="7">
        <v>7</v>
      </c>
      <c r="AM9" s="32"/>
      <c r="AN9" s="32" t="e">
        <f ca="1">IF(OR($AS$1&gt;4,AC13="●"),"","お申し込みから４営業日以内でのご利用は、初期費用にお急ぎオプションの申し込みが必要となります。チェックをお願いします。")</f>
        <v>#VALUE!</v>
      </c>
      <c r="AQ9" s="7" t="s">
        <v>5024</v>
      </c>
      <c r="AR9" s="20">
        <v>45411</v>
      </c>
    </row>
    <row r="10" spans="1:48" ht="15" customHeight="1" thickBot="1">
      <c r="A10" s="67"/>
      <c r="B10" s="347">
        <v>2025</v>
      </c>
      <c r="C10" s="348"/>
      <c r="D10" s="68" t="s">
        <v>1809</v>
      </c>
      <c r="E10" s="325" t="s">
        <v>1831</v>
      </c>
      <c r="F10" s="329"/>
      <c r="G10" s="68" t="s">
        <v>1810</v>
      </c>
      <c r="H10" s="325" t="s">
        <v>1831</v>
      </c>
      <c r="I10" s="329"/>
      <c r="J10" s="68" t="s">
        <v>1811</v>
      </c>
      <c r="K10" s="68"/>
      <c r="L10" s="337" t="s">
        <v>1831</v>
      </c>
      <c r="M10" s="338"/>
      <c r="N10" s="338"/>
      <c r="O10" s="338"/>
      <c r="P10" s="339"/>
      <c r="Q10" s="79"/>
      <c r="R10" s="331"/>
      <c r="S10" s="332"/>
      <c r="T10" s="332"/>
      <c r="U10" s="332"/>
      <c r="V10" s="332"/>
      <c r="W10" s="332"/>
      <c r="X10" s="332"/>
      <c r="Y10" s="332"/>
      <c r="Z10" s="332"/>
      <c r="AA10" s="332"/>
      <c r="AB10" s="332"/>
      <c r="AC10" s="333"/>
      <c r="AD10" s="80"/>
      <c r="AE10" s="81"/>
      <c r="AF10" s="31" t="s">
        <v>2254</v>
      </c>
      <c r="AG10" s="35" t="str">
        <f>O13</f>
        <v>選択</v>
      </c>
      <c r="AH10" s="35" t="str">
        <f>E10</f>
        <v>選択</v>
      </c>
      <c r="AJ10" s="7">
        <v>2032</v>
      </c>
      <c r="AK10" s="7">
        <v>8</v>
      </c>
      <c r="AL10" s="7">
        <v>8</v>
      </c>
      <c r="AM10" s="32"/>
      <c r="AO10" s="36" t="s">
        <v>1831</v>
      </c>
      <c r="AQ10" s="7" t="s">
        <v>5025</v>
      </c>
      <c r="AR10" s="20">
        <v>45415</v>
      </c>
    </row>
    <row r="11" spans="1:48" ht="12" customHeight="1">
      <c r="A11" s="67"/>
      <c r="B11" s="72" t="str">
        <f ca="1">IF(AJ14=1,"","※お申込み日を本日以降にして下さい")</f>
        <v/>
      </c>
      <c r="C11" s="68"/>
      <c r="D11" s="68"/>
      <c r="E11" s="68"/>
      <c r="F11" s="68"/>
      <c r="G11" s="68"/>
      <c r="H11" s="68"/>
      <c r="I11" s="68"/>
      <c r="J11" s="68"/>
      <c r="K11" s="68"/>
      <c r="L11" s="68"/>
      <c r="M11" s="68"/>
      <c r="N11" s="68"/>
      <c r="O11" s="68"/>
      <c r="P11" s="68"/>
      <c r="Q11" s="68"/>
      <c r="R11" s="68"/>
      <c r="S11" s="68"/>
      <c r="T11" s="68"/>
      <c r="U11" s="82"/>
      <c r="V11" s="82"/>
      <c r="W11" s="82"/>
      <c r="X11" s="82"/>
      <c r="Y11" s="82"/>
      <c r="Z11" s="82"/>
      <c r="AA11" s="82"/>
      <c r="AB11" s="82"/>
      <c r="AC11" s="73"/>
      <c r="AD11" s="73"/>
      <c r="AE11" s="81"/>
      <c r="AF11" s="31" t="s">
        <v>2339</v>
      </c>
      <c r="AG11" s="35" t="str">
        <f>R13</f>
        <v>選択</v>
      </c>
      <c r="AH11" s="35" t="str">
        <f>H10</f>
        <v>選択</v>
      </c>
      <c r="AK11" s="7">
        <v>9</v>
      </c>
      <c r="AL11" s="7">
        <v>9</v>
      </c>
      <c r="AO11" s="7" t="s">
        <v>2648</v>
      </c>
      <c r="AQ11" s="7" t="s">
        <v>5026</v>
      </c>
      <c r="AR11" s="20">
        <v>45416</v>
      </c>
    </row>
    <row r="12" spans="1:48" ht="13.5" customHeight="1" thickBot="1">
      <c r="A12" s="67"/>
      <c r="B12" s="68" t="s">
        <v>4897</v>
      </c>
      <c r="C12" s="68"/>
      <c r="D12" s="68"/>
      <c r="E12" s="83"/>
      <c r="F12" s="68"/>
      <c r="G12" s="68" t="s">
        <v>4899</v>
      </c>
      <c r="H12" s="68"/>
      <c r="I12" s="68"/>
      <c r="J12" s="68"/>
      <c r="K12" s="68"/>
      <c r="L12" s="68"/>
      <c r="M12" s="68"/>
      <c r="N12" s="68"/>
      <c r="O12" s="68"/>
      <c r="P12" s="68"/>
      <c r="Q12" s="68"/>
      <c r="R12" s="68"/>
      <c r="S12" s="68"/>
      <c r="T12" s="68"/>
      <c r="U12" s="84"/>
      <c r="V12" s="85"/>
      <c r="W12" s="86"/>
      <c r="X12" s="79"/>
      <c r="Y12" s="87"/>
      <c r="Z12" s="87"/>
      <c r="AA12" s="87"/>
      <c r="AB12" s="88"/>
      <c r="AC12" s="87"/>
      <c r="AD12" s="87"/>
      <c r="AE12" s="89"/>
      <c r="AG12" s="37"/>
      <c r="AI12" s="38"/>
      <c r="AK12" s="7">
        <v>10</v>
      </c>
      <c r="AL12" s="7">
        <v>10</v>
      </c>
      <c r="AO12" s="7" t="s">
        <v>2649</v>
      </c>
      <c r="AQ12" s="7" t="s">
        <v>5027</v>
      </c>
      <c r="AR12" s="20">
        <v>45417</v>
      </c>
    </row>
    <row r="13" spans="1:48" ht="15" customHeight="1" thickBot="1">
      <c r="A13" s="67"/>
      <c r="B13" s="325">
        <v>2025</v>
      </c>
      <c r="C13" s="326"/>
      <c r="D13" s="68" t="s">
        <v>1809</v>
      </c>
      <c r="E13" s="325" t="s">
        <v>1831</v>
      </c>
      <c r="F13" s="326"/>
      <c r="G13" s="68" t="s">
        <v>1810</v>
      </c>
      <c r="H13" s="327" t="s">
        <v>1831</v>
      </c>
      <c r="I13" s="328"/>
      <c r="J13" s="68" t="s">
        <v>1811</v>
      </c>
      <c r="K13" s="68" t="s">
        <v>1812</v>
      </c>
      <c r="L13" s="325" t="s">
        <v>1831</v>
      </c>
      <c r="M13" s="329"/>
      <c r="N13" s="68" t="s">
        <v>1809</v>
      </c>
      <c r="O13" s="325" t="s">
        <v>1831</v>
      </c>
      <c r="P13" s="329"/>
      <c r="Q13" s="68" t="s">
        <v>1810</v>
      </c>
      <c r="R13" s="327" t="s">
        <v>1831</v>
      </c>
      <c r="S13" s="328"/>
      <c r="T13" s="68" t="s">
        <v>1811</v>
      </c>
      <c r="U13" s="79"/>
      <c r="V13" s="79"/>
      <c r="W13" s="87"/>
      <c r="X13" s="87"/>
      <c r="Y13" s="335">
        <v>15000</v>
      </c>
      <c r="Z13" s="336"/>
      <c r="AA13" s="90" t="s">
        <v>4898</v>
      </c>
      <c r="AB13" s="79"/>
      <c r="AC13" s="30" t="s">
        <v>1891</v>
      </c>
      <c r="AD13" s="87"/>
      <c r="AE13" s="89"/>
      <c r="AG13" s="7" t="s">
        <v>1363</v>
      </c>
      <c r="AI13" s="39"/>
      <c r="AJ13" s="7">
        <f>IF(AI15&gt;AI13,1,0)</f>
        <v>0</v>
      </c>
      <c r="AK13" s="7">
        <v>11</v>
      </c>
      <c r="AL13" s="7">
        <v>11</v>
      </c>
      <c r="AO13" s="7" t="s">
        <v>2675</v>
      </c>
      <c r="AQ13" s="7" t="s">
        <v>5021</v>
      </c>
      <c r="AR13" s="20">
        <v>45418</v>
      </c>
    </row>
    <row r="14" spans="1:48" ht="12" customHeight="1">
      <c r="A14" s="67"/>
      <c r="B14" s="72" t="str">
        <f ca="1">IF(ISERROR(AS2),"",AS2)</f>
        <v/>
      </c>
      <c r="C14" s="72"/>
      <c r="D14" s="72"/>
      <c r="E14" s="72"/>
      <c r="F14" s="72"/>
      <c r="G14" s="72"/>
      <c r="H14" s="72"/>
      <c r="I14" s="72"/>
      <c r="J14" s="72"/>
      <c r="K14" s="72"/>
      <c r="L14" s="72"/>
      <c r="M14" s="72"/>
      <c r="N14" s="72"/>
      <c r="O14" s="72"/>
      <c r="P14" s="72"/>
      <c r="Q14" s="72"/>
      <c r="R14" s="72"/>
      <c r="S14" s="72"/>
      <c r="T14" s="72"/>
      <c r="U14" s="72"/>
      <c r="V14" s="85"/>
      <c r="W14" s="78"/>
      <c r="X14" s="78"/>
      <c r="Y14" s="78"/>
      <c r="Z14" s="78"/>
      <c r="AA14" s="91"/>
      <c r="AB14" s="91"/>
      <c r="AC14" s="91"/>
      <c r="AD14" s="91"/>
      <c r="AE14" s="92"/>
      <c r="AG14" s="7" t="str">
        <f>CONCATENATE(AH9,AG13,AH10,AG13,AH11)</f>
        <v>2025/選択/選択</v>
      </c>
      <c r="AH14" s="32" t="e">
        <f>DATEVALUE(AG14)</f>
        <v>#VALUE!</v>
      </c>
      <c r="AI14" s="7" t="str">
        <f>IF(ISERROR(AH14),"",AH14)</f>
        <v/>
      </c>
      <c r="AJ14" s="7">
        <f ca="1">IF(AI14&gt;=AN7,1,0)</f>
        <v>1</v>
      </c>
      <c r="AK14" s="7">
        <v>12</v>
      </c>
      <c r="AL14" s="7">
        <v>12</v>
      </c>
      <c r="AO14" s="7" t="s">
        <v>678</v>
      </c>
      <c r="AQ14" s="7" t="s">
        <v>5028</v>
      </c>
      <c r="AR14" s="20">
        <v>45488</v>
      </c>
    </row>
    <row r="15" spans="1:48" ht="12.9" customHeight="1" thickBot="1">
      <c r="A15" s="67"/>
      <c r="B15" s="68" t="s">
        <v>4911</v>
      </c>
      <c r="C15" s="68"/>
      <c r="D15" s="68"/>
      <c r="E15" s="68"/>
      <c r="F15" s="68"/>
      <c r="G15" s="68"/>
      <c r="H15" s="68"/>
      <c r="I15" s="68"/>
      <c r="J15" s="68" t="s">
        <v>1814</v>
      </c>
      <c r="K15" s="68"/>
      <c r="L15" s="93"/>
      <c r="M15" s="93"/>
      <c r="N15" s="68"/>
      <c r="O15" s="68"/>
      <c r="P15" s="68"/>
      <c r="Q15" s="68"/>
      <c r="R15" s="68" t="s">
        <v>1837</v>
      </c>
      <c r="S15" s="68"/>
      <c r="T15" s="68"/>
      <c r="U15" s="68"/>
      <c r="V15" s="68"/>
      <c r="W15" s="68" t="s">
        <v>1815</v>
      </c>
      <c r="X15" s="68"/>
      <c r="Y15" s="68"/>
      <c r="Z15" s="68"/>
      <c r="AA15" s="91"/>
      <c r="AB15" s="91"/>
      <c r="AC15" s="91"/>
      <c r="AD15" s="91"/>
      <c r="AE15" s="92"/>
      <c r="AG15" s="40" t="str">
        <f>CONCATENATE(AG6,AG13,AG7)</f>
        <v>2025/選択</v>
      </c>
      <c r="AH15" s="7" t="str">
        <f>CONCATENATE(AG6,AG13,AG7,AG13,AG8)</f>
        <v>2025/選択/選択</v>
      </c>
      <c r="AI15" s="7" t="str">
        <f>IF(ISERROR(AI16),"",AI16)</f>
        <v/>
      </c>
      <c r="AJ15" s="7">
        <f ca="1">IF(AI15&gt;AN7,1,0)</f>
        <v>1</v>
      </c>
      <c r="AL15" s="7">
        <v>13</v>
      </c>
      <c r="AM15" s="31" t="s">
        <v>1862</v>
      </c>
      <c r="AN15" s="32" t="e">
        <f>DATEVALUE(AH15)</f>
        <v>#VALUE!</v>
      </c>
      <c r="AO15" s="7" t="s">
        <v>679</v>
      </c>
      <c r="AQ15" s="7" t="s">
        <v>5029</v>
      </c>
      <c r="AR15" s="20">
        <v>45515</v>
      </c>
    </row>
    <row r="16" spans="1:48" ht="12.9" customHeight="1" thickBot="1">
      <c r="A16" s="67"/>
      <c r="B16" s="288"/>
      <c r="C16" s="289"/>
      <c r="D16" s="289"/>
      <c r="E16" s="289"/>
      <c r="F16" s="289"/>
      <c r="G16" s="289"/>
      <c r="H16" s="290"/>
      <c r="I16" s="68"/>
      <c r="J16" s="342"/>
      <c r="K16" s="343"/>
      <c r="L16" s="343"/>
      <c r="M16" s="343"/>
      <c r="N16" s="343"/>
      <c r="O16" s="343"/>
      <c r="P16" s="344"/>
      <c r="Q16" s="68"/>
      <c r="R16" s="288"/>
      <c r="S16" s="289"/>
      <c r="T16" s="289"/>
      <c r="U16" s="290"/>
      <c r="V16" s="68"/>
      <c r="W16" s="288"/>
      <c r="X16" s="289"/>
      <c r="Y16" s="289"/>
      <c r="Z16" s="289"/>
      <c r="AA16" s="289"/>
      <c r="AB16" s="289"/>
      <c r="AC16" s="290"/>
      <c r="AD16" s="68"/>
      <c r="AE16" s="71"/>
      <c r="AG16" s="40" t="str">
        <f>CONCATENATE(AG9,AG13,AG10)</f>
        <v>選択/選択</v>
      </c>
      <c r="AH16" s="7" t="str">
        <f>CONCATENATE(L13,AG13,O13,AG13,R13)</f>
        <v>選択/選択/選択</v>
      </c>
      <c r="AI16" s="7" t="e">
        <f>DATEVALUE(CONCATENATE(AG6,AG13,AG7,AG13,AG8))</f>
        <v>#VALUE!</v>
      </c>
      <c r="AL16" s="7">
        <v>14</v>
      </c>
      <c r="AM16" s="31" t="s">
        <v>1863</v>
      </c>
      <c r="AN16" s="32" t="e">
        <f>DATEVALUE(AH16)</f>
        <v>#VALUE!</v>
      </c>
      <c r="AO16" s="7" t="s">
        <v>2052</v>
      </c>
      <c r="AQ16" s="7" t="s">
        <v>5021</v>
      </c>
      <c r="AR16" s="20">
        <v>45516</v>
      </c>
    </row>
    <row r="17" spans="1:44" ht="12.9" customHeight="1" thickBot="1">
      <c r="A17" s="67"/>
      <c r="B17" s="68" t="s">
        <v>4760</v>
      </c>
      <c r="C17" s="68"/>
      <c r="D17" s="68"/>
      <c r="E17" s="68"/>
      <c r="F17" s="68"/>
      <c r="G17" s="68"/>
      <c r="H17" s="68"/>
      <c r="I17" s="68"/>
      <c r="J17" s="68"/>
      <c r="K17" s="68"/>
      <c r="L17" s="68"/>
      <c r="M17" s="68"/>
      <c r="N17" s="68"/>
      <c r="O17" s="68"/>
      <c r="P17" s="68"/>
      <c r="Q17" s="68"/>
      <c r="R17" s="68"/>
      <c r="S17" s="68"/>
      <c r="T17" s="68"/>
      <c r="U17" s="94" t="s">
        <v>4763</v>
      </c>
      <c r="V17" s="68"/>
      <c r="W17" s="68"/>
      <c r="X17" s="68"/>
      <c r="Y17" s="68"/>
      <c r="Z17" s="68" t="s">
        <v>2651</v>
      </c>
      <c r="AA17" s="68"/>
      <c r="AB17" s="68"/>
      <c r="AC17" s="68"/>
      <c r="AD17" s="68"/>
      <c r="AE17" s="71"/>
      <c r="AF17" s="33"/>
      <c r="AG17" s="40" t="str">
        <f>CONCATENATE(AG4,AG13,AG5)</f>
        <v>2025/選択</v>
      </c>
      <c r="AH17" s="41"/>
      <c r="AI17" s="32"/>
      <c r="AL17" s="7">
        <v>15</v>
      </c>
      <c r="AM17" s="42" t="s">
        <v>1864</v>
      </c>
      <c r="AN17" s="32" t="e">
        <f ca="1">IF(AN15&gt;AN7,1,0)</f>
        <v>#VALUE!</v>
      </c>
      <c r="AO17" s="7" t="s">
        <v>823</v>
      </c>
      <c r="AQ17" s="7" t="s">
        <v>5030</v>
      </c>
      <c r="AR17" s="20">
        <v>45551</v>
      </c>
    </row>
    <row r="18" spans="1:44" ht="12.9" customHeight="1" thickBot="1">
      <c r="A18" s="67"/>
      <c r="B18" s="288" t="s">
        <v>4818</v>
      </c>
      <c r="C18" s="289"/>
      <c r="D18" s="289"/>
      <c r="E18" s="289"/>
      <c r="F18" s="289"/>
      <c r="G18" s="289"/>
      <c r="H18" s="289"/>
      <c r="I18" s="289"/>
      <c r="J18" s="289"/>
      <c r="K18" s="289"/>
      <c r="L18" s="289"/>
      <c r="M18" s="289"/>
      <c r="N18" s="289"/>
      <c r="O18" s="289"/>
      <c r="P18" s="289"/>
      <c r="Q18" s="289"/>
      <c r="R18" s="289"/>
      <c r="S18" s="290"/>
      <c r="T18" s="68"/>
      <c r="U18" s="284"/>
      <c r="V18" s="285"/>
      <c r="W18" s="285"/>
      <c r="X18" s="286"/>
      <c r="Y18" s="68"/>
      <c r="Z18" s="284"/>
      <c r="AA18" s="285"/>
      <c r="AB18" s="285"/>
      <c r="AC18" s="286"/>
      <c r="AD18" s="68"/>
      <c r="AE18" s="71"/>
      <c r="AF18" s="33"/>
      <c r="AG18" s="43"/>
      <c r="AH18" s="41"/>
      <c r="AL18" s="7">
        <v>16</v>
      </c>
      <c r="AO18" s="43" t="s">
        <v>1367</v>
      </c>
      <c r="AQ18" s="7" t="s">
        <v>5031</v>
      </c>
      <c r="AR18" s="20">
        <v>45557</v>
      </c>
    </row>
    <row r="19" spans="1:44" ht="12.9" customHeight="1" thickBot="1">
      <c r="A19" s="67"/>
      <c r="B19" s="68" t="s">
        <v>1757</v>
      </c>
      <c r="C19" s="68"/>
      <c r="D19" s="68"/>
      <c r="E19" s="68"/>
      <c r="F19" s="68"/>
      <c r="G19" s="68"/>
      <c r="H19" s="68"/>
      <c r="I19" s="68"/>
      <c r="J19" s="68"/>
      <c r="K19" s="68"/>
      <c r="L19" s="68"/>
      <c r="M19" s="68"/>
      <c r="N19" s="68"/>
      <c r="O19" s="68"/>
      <c r="P19" s="68" t="s">
        <v>766</v>
      </c>
      <c r="Q19" s="68"/>
      <c r="R19" s="68"/>
      <c r="S19" s="68"/>
      <c r="T19" s="68"/>
      <c r="U19" s="68"/>
      <c r="V19" s="68"/>
      <c r="W19" s="68"/>
      <c r="X19" s="68"/>
      <c r="Y19" s="68"/>
      <c r="Z19" s="68"/>
      <c r="AA19" s="68"/>
      <c r="AB19" s="68"/>
      <c r="AC19" s="68"/>
      <c r="AD19" s="68"/>
      <c r="AE19" s="71"/>
      <c r="AF19" s="33"/>
      <c r="AH19" s="32"/>
      <c r="AI19" s="7" t="s">
        <v>4902</v>
      </c>
      <c r="AJ19" s="7" t="s">
        <v>4900</v>
      </c>
      <c r="AK19" s="7" t="s">
        <v>4901</v>
      </c>
      <c r="AL19" s="7">
        <v>17</v>
      </c>
      <c r="AO19" s="43" t="s">
        <v>1368</v>
      </c>
      <c r="AQ19" s="7" t="s">
        <v>5021</v>
      </c>
      <c r="AR19" s="20">
        <v>45558</v>
      </c>
    </row>
    <row r="20" spans="1:44" ht="12.9" customHeight="1" thickBot="1">
      <c r="A20" s="67"/>
      <c r="B20" s="342"/>
      <c r="C20" s="345"/>
      <c r="D20" s="345"/>
      <c r="E20" s="345"/>
      <c r="F20" s="345"/>
      <c r="G20" s="345"/>
      <c r="H20" s="345"/>
      <c r="I20" s="345"/>
      <c r="J20" s="345"/>
      <c r="K20" s="345"/>
      <c r="L20" s="345"/>
      <c r="M20" s="345"/>
      <c r="N20" s="346"/>
      <c r="O20" s="95"/>
      <c r="P20" s="288"/>
      <c r="Q20" s="289"/>
      <c r="R20" s="289"/>
      <c r="S20" s="289"/>
      <c r="T20" s="289"/>
      <c r="U20" s="289"/>
      <c r="V20" s="289"/>
      <c r="W20" s="289"/>
      <c r="X20" s="289"/>
      <c r="Y20" s="289"/>
      <c r="Z20" s="289"/>
      <c r="AA20" s="289"/>
      <c r="AB20" s="289"/>
      <c r="AC20" s="290"/>
      <c r="AD20" s="96"/>
      <c r="AE20" s="71"/>
      <c r="AF20" s="31">
        <f>IF(AC13="●",0,1)</f>
        <v>1</v>
      </c>
      <c r="AJ20" s="7" t="str">
        <f>IF(B16="","",B16)</f>
        <v/>
      </c>
      <c r="AK20" s="7" t="str">
        <f>IF(P20="","",P20)</f>
        <v/>
      </c>
      <c r="AL20" s="7">
        <v>18</v>
      </c>
      <c r="AO20" s="7" t="s">
        <v>2343</v>
      </c>
      <c r="AQ20" s="7" t="s">
        <v>5032</v>
      </c>
      <c r="AR20" s="20">
        <v>45579</v>
      </c>
    </row>
    <row r="21" spans="1:44" ht="12.9" customHeight="1">
      <c r="A21" s="67"/>
      <c r="B21" s="68" t="s">
        <v>1372</v>
      </c>
      <c r="C21" s="68"/>
      <c r="D21" s="68"/>
      <c r="E21" s="68"/>
      <c r="F21" s="68"/>
      <c r="G21" s="68"/>
      <c r="H21" s="68"/>
      <c r="I21" s="68"/>
      <c r="J21" s="68"/>
      <c r="K21" s="68"/>
      <c r="L21" s="68"/>
      <c r="M21" s="68"/>
      <c r="N21" s="68"/>
      <c r="O21" s="68"/>
      <c r="P21" s="68" t="s">
        <v>1373</v>
      </c>
      <c r="Q21" s="68"/>
      <c r="R21" s="68"/>
      <c r="S21" s="68"/>
      <c r="T21" s="68"/>
      <c r="U21" s="68"/>
      <c r="V21" s="68"/>
      <c r="W21" s="68"/>
      <c r="X21" s="68"/>
      <c r="Y21" s="68"/>
      <c r="Z21" s="97" t="s">
        <v>2650</v>
      </c>
      <c r="AA21" s="68"/>
      <c r="AB21" s="68"/>
      <c r="AC21" s="68"/>
      <c r="AD21" s="68"/>
      <c r="AE21" s="71"/>
      <c r="AJ21" s="7" t="str">
        <f>CONCATENATE(AJ20,AI19,AK20)</f>
        <v>　</v>
      </c>
      <c r="AL21" s="7">
        <v>19</v>
      </c>
      <c r="AO21" s="7" t="s">
        <v>768</v>
      </c>
      <c r="AQ21" s="7" t="s">
        <v>5033</v>
      </c>
      <c r="AR21" s="20">
        <v>45599</v>
      </c>
    </row>
    <row r="22" spans="1:44" ht="12.9" customHeight="1">
      <c r="A22" s="67"/>
      <c r="B22" s="352" t="s">
        <v>4759</v>
      </c>
      <c r="C22" s="353"/>
      <c r="D22" s="353"/>
      <c r="E22" s="353"/>
      <c r="F22" s="353"/>
      <c r="G22" s="353"/>
      <c r="H22" s="353"/>
      <c r="I22" s="353"/>
      <c r="J22" s="353"/>
      <c r="K22" s="353"/>
      <c r="L22" s="353"/>
      <c r="M22" s="353"/>
      <c r="N22" s="354"/>
      <c r="O22" s="68"/>
      <c r="P22" s="342"/>
      <c r="Q22" s="343"/>
      <c r="R22" s="343"/>
      <c r="S22" s="343"/>
      <c r="T22" s="343"/>
      <c r="U22" s="343"/>
      <c r="V22" s="343"/>
      <c r="W22" s="343"/>
      <c r="X22" s="344"/>
      <c r="Y22" s="96"/>
      <c r="Z22" s="349"/>
      <c r="AA22" s="350"/>
      <c r="AB22" s="350"/>
      <c r="AC22" s="351"/>
      <c r="AD22" s="96"/>
      <c r="AE22" s="71"/>
      <c r="AL22" s="7">
        <v>20</v>
      </c>
      <c r="AO22" s="43"/>
      <c r="AQ22" s="7" t="s">
        <v>5034</v>
      </c>
      <c r="AR22" s="20">
        <v>45600</v>
      </c>
    </row>
    <row r="23" spans="1:44" ht="12.9" customHeight="1">
      <c r="A23" s="67"/>
      <c r="B23" s="68"/>
      <c r="C23" s="68"/>
      <c r="D23" s="68"/>
      <c r="E23" s="98"/>
      <c r="F23" s="98"/>
      <c r="G23" s="98"/>
      <c r="H23" s="98"/>
      <c r="I23" s="98"/>
      <c r="J23" s="98"/>
      <c r="K23" s="98"/>
      <c r="L23" s="98"/>
      <c r="M23" s="98"/>
      <c r="N23" s="98"/>
      <c r="O23" s="98"/>
      <c r="P23" s="98"/>
      <c r="Q23" s="98"/>
      <c r="R23" s="98"/>
      <c r="S23" s="98"/>
      <c r="T23" s="98"/>
      <c r="U23" s="98"/>
      <c r="V23" s="98"/>
      <c r="W23" s="98"/>
      <c r="X23" s="98"/>
      <c r="Y23" s="98"/>
      <c r="Z23" s="98"/>
      <c r="AA23" s="98"/>
      <c r="AB23" s="98"/>
      <c r="AC23" s="98"/>
      <c r="AD23" s="98"/>
      <c r="AE23" s="71"/>
      <c r="AF23" s="31" t="str">
        <f>IF(B27="●","①","②")</f>
        <v>②</v>
      </c>
      <c r="AL23" s="7">
        <v>21</v>
      </c>
      <c r="AO23" s="43"/>
      <c r="AQ23" s="7" t="s">
        <v>5035</v>
      </c>
      <c r="AR23" s="20">
        <v>45619</v>
      </c>
    </row>
    <row r="24" spans="1:44" ht="12.9" customHeight="1">
      <c r="A24" s="67"/>
      <c r="B24" s="341" t="s">
        <v>4920</v>
      </c>
      <c r="C24" s="341"/>
      <c r="D24" s="341"/>
      <c r="E24" s="341"/>
      <c r="F24" s="341"/>
      <c r="G24" s="341"/>
      <c r="H24" s="341"/>
      <c r="I24" s="341"/>
      <c r="J24" s="341"/>
      <c r="K24" s="341"/>
      <c r="L24" s="341"/>
      <c r="M24" s="341"/>
      <c r="N24" s="341"/>
      <c r="O24" s="341"/>
      <c r="P24" s="341"/>
      <c r="Q24" s="341"/>
      <c r="R24" s="341"/>
      <c r="S24" s="341"/>
      <c r="T24" s="341"/>
      <c r="U24" s="341"/>
      <c r="V24" s="341"/>
      <c r="W24" s="341"/>
      <c r="X24" s="341"/>
      <c r="Y24" s="341"/>
      <c r="Z24" s="98"/>
      <c r="AA24" s="98"/>
      <c r="AB24" s="98"/>
      <c r="AC24" s="98"/>
      <c r="AD24" s="98"/>
      <c r="AE24" s="71"/>
      <c r="AF24" s="44" t="s">
        <v>2337</v>
      </c>
      <c r="AL24" s="7">
        <v>22</v>
      </c>
      <c r="AP24" s="45"/>
      <c r="AQ24" s="7" t="s">
        <v>5036</v>
      </c>
      <c r="AR24" s="20">
        <v>45655</v>
      </c>
    </row>
    <row r="25" spans="1:44" ht="15" customHeight="1">
      <c r="A25" s="67"/>
      <c r="B25" s="341"/>
      <c r="C25" s="341"/>
      <c r="D25" s="341"/>
      <c r="E25" s="341"/>
      <c r="F25" s="341"/>
      <c r="G25" s="341"/>
      <c r="H25" s="341"/>
      <c r="I25" s="341"/>
      <c r="J25" s="341"/>
      <c r="K25" s="341"/>
      <c r="L25" s="341"/>
      <c r="M25" s="341"/>
      <c r="N25" s="341"/>
      <c r="O25" s="341"/>
      <c r="P25" s="341"/>
      <c r="Q25" s="341"/>
      <c r="R25" s="341"/>
      <c r="S25" s="341"/>
      <c r="T25" s="341"/>
      <c r="U25" s="341"/>
      <c r="V25" s="341"/>
      <c r="W25" s="341"/>
      <c r="X25" s="341"/>
      <c r="Y25" s="341"/>
      <c r="Z25" s="99"/>
      <c r="AA25" s="99"/>
      <c r="AB25" s="99"/>
      <c r="AC25" s="99"/>
      <c r="AD25" s="68"/>
      <c r="AE25" s="71"/>
      <c r="AF25" s="44" t="s">
        <v>2338</v>
      </c>
      <c r="AL25" s="7">
        <v>23</v>
      </c>
      <c r="AQ25" s="7" t="s">
        <v>5036</v>
      </c>
      <c r="AR25" s="20">
        <v>45656</v>
      </c>
    </row>
    <row r="26" spans="1:44" ht="12.9" customHeight="1" thickBot="1">
      <c r="A26" s="67"/>
      <c r="B26" s="100"/>
      <c r="C26" s="68"/>
      <c r="D26" s="68"/>
      <c r="E26" s="68"/>
      <c r="F26" s="68"/>
      <c r="G26" s="68"/>
      <c r="H26" s="68"/>
      <c r="I26" s="68"/>
      <c r="J26" s="68"/>
      <c r="K26" s="101"/>
      <c r="L26" s="355"/>
      <c r="M26" s="355"/>
      <c r="N26" s="355"/>
      <c r="O26" s="68"/>
      <c r="P26" s="287"/>
      <c r="Q26" s="287"/>
      <c r="R26" s="287"/>
      <c r="S26" s="287"/>
      <c r="T26" s="287"/>
      <c r="U26" s="287"/>
      <c r="V26" s="287"/>
      <c r="W26" s="287"/>
      <c r="X26" s="287"/>
      <c r="Y26" s="287"/>
      <c r="Z26" s="287"/>
      <c r="AA26" s="287"/>
      <c r="AB26" s="287"/>
      <c r="AC26" s="287"/>
      <c r="AD26" s="287"/>
      <c r="AE26" s="71"/>
      <c r="AF26" s="44"/>
      <c r="AL26" s="7">
        <v>24</v>
      </c>
      <c r="AQ26" s="7" t="s">
        <v>5037</v>
      </c>
      <c r="AR26" s="20">
        <v>45657</v>
      </c>
    </row>
    <row r="27" spans="1:44" ht="12.9" customHeight="1">
      <c r="A27" s="67"/>
      <c r="B27" s="356" t="s">
        <v>4972</v>
      </c>
      <c r="C27" s="357"/>
      <c r="D27" s="357"/>
      <c r="E27" s="357"/>
      <c r="F27" s="357"/>
      <c r="G27" s="357"/>
      <c r="H27" s="357"/>
      <c r="I27" s="357"/>
      <c r="J27" s="357"/>
      <c r="K27" s="357"/>
      <c r="L27" s="278" t="s">
        <v>4974</v>
      </c>
      <c r="M27" s="279"/>
      <c r="N27" s="280"/>
      <c r="O27" s="68"/>
      <c r="P27" s="340" t="s">
        <v>4975</v>
      </c>
      <c r="Q27" s="340"/>
      <c r="R27" s="340"/>
      <c r="S27" s="340"/>
      <c r="T27" s="340"/>
      <c r="U27" s="340"/>
      <c r="V27" s="340"/>
      <c r="W27" s="340"/>
      <c r="X27" s="340"/>
      <c r="Y27" s="340"/>
      <c r="Z27" s="340"/>
      <c r="AA27" s="340"/>
      <c r="AB27" s="340"/>
      <c r="AC27" s="340"/>
      <c r="AD27" s="340"/>
      <c r="AE27" s="71"/>
      <c r="AF27" s="31">
        <f>IF(AF23="①",1,IF(AF23="②",2,3))</f>
        <v>2</v>
      </c>
      <c r="AH27" s="7" t="str">
        <f>IF(AF27=1,"プロフェッショナル","スタンダード")</f>
        <v>スタンダード</v>
      </c>
      <c r="AL27" s="7">
        <v>25</v>
      </c>
      <c r="AQ27" s="7" t="s">
        <v>5017</v>
      </c>
      <c r="AR27" s="20">
        <v>45658</v>
      </c>
    </row>
    <row r="28" spans="1:44" ht="12.9" customHeight="1" thickBot="1">
      <c r="A28" s="67"/>
      <c r="B28" s="358"/>
      <c r="C28" s="359"/>
      <c r="D28" s="359"/>
      <c r="E28" s="359"/>
      <c r="F28" s="359"/>
      <c r="G28" s="359"/>
      <c r="H28" s="359"/>
      <c r="I28" s="359"/>
      <c r="J28" s="359"/>
      <c r="K28" s="359"/>
      <c r="L28" s="281"/>
      <c r="M28" s="282"/>
      <c r="N28" s="283"/>
      <c r="O28" s="68"/>
      <c r="P28" s="340"/>
      <c r="Q28" s="340"/>
      <c r="R28" s="340"/>
      <c r="S28" s="340"/>
      <c r="T28" s="340"/>
      <c r="U28" s="340"/>
      <c r="V28" s="340"/>
      <c r="W28" s="340"/>
      <c r="X28" s="340"/>
      <c r="Y28" s="340"/>
      <c r="Z28" s="340"/>
      <c r="AA28" s="340"/>
      <c r="AB28" s="340"/>
      <c r="AC28" s="340"/>
      <c r="AD28" s="340"/>
      <c r="AE28" s="71"/>
      <c r="AF28" s="33" t="s">
        <v>1904</v>
      </c>
      <c r="AH28" s="7" t="str">
        <f>CONCATENATE(AH27,AH34,AH36,AH33)</f>
        <v>スタンダード</v>
      </c>
      <c r="AL28" s="7">
        <v>26</v>
      </c>
      <c r="AQ28" s="7" t="s">
        <v>5018</v>
      </c>
      <c r="AR28" s="20">
        <v>45659</v>
      </c>
    </row>
    <row r="29" spans="1:44" ht="12.9" customHeight="1">
      <c r="A29" s="67"/>
      <c r="B29" s="102"/>
      <c r="C29" s="103"/>
      <c r="D29" s="103"/>
      <c r="E29" s="103"/>
      <c r="F29" s="103"/>
      <c r="G29" s="103"/>
      <c r="H29" s="103"/>
      <c r="I29" s="104"/>
      <c r="J29" s="105"/>
      <c r="K29" s="105"/>
      <c r="L29" s="106"/>
      <c r="M29" s="68"/>
      <c r="N29" s="68"/>
      <c r="O29" s="68"/>
      <c r="P29" s="287"/>
      <c r="Q29" s="287"/>
      <c r="R29" s="287"/>
      <c r="S29" s="287"/>
      <c r="T29" s="287"/>
      <c r="U29" s="287"/>
      <c r="V29" s="287"/>
      <c r="W29" s="287"/>
      <c r="X29" s="287"/>
      <c r="Y29" s="287"/>
      <c r="Z29" s="287"/>
      <c r="AA29" s="287"/>
      <c r="AB29" s="287"/>
      <c r="AC29" s="287"/>
      <c r="AD29" s="287"/>
      <c r="AE29" s="71"/>
      <c r="AF29" s="31" t="s">
        <v>1905</v>
      </c>
      <c r="AL29" s="7">
        <v>27</v>
      </c>
      <c r="AQ29" s="7" t="s">
        <v>5018</v>
      </c>
      <c r="AR29" s="20">
        <v>45660</v>
      </c>
    </row>
    <row r="30" spans="1:44" ht="15" customHeight="1">
      <c r="A30" s="67"/>
      <c r="B30" s="68"/>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71"/>
      <c r="AL30" s="7">
        <v>28</v>
      </c>
      <c r="AQ30" s="7" t="s">
        <v>5019</v>
      </c>
      <c r="AR30" s="20">
        <v>45670</v>
      </c>
    </row>
    <row r="31" spans="1:44" ht="12.9" customHeight="1">
      <c r="A31" s="67"/>
      <c r="B31" s="108" t="s">
        <v>4916</v>
      </c>
      <c r="C31" s="100"/>
      <c r="D31" s="100"/>
      <c r="E31" s="100"/>
      <c r="F31" s="100"/>
      <c r="G31" s="100"/>
      <c r="H31" s="100"/>
      <c r="I31" s="100"/>
      <c r="J31" s="100"/>
      <c r="K31" s="100"/>
      <c r="L31" s="68"/>
      <c r="M31" s="107"/>
      <c r="N31" s="68"/>
      <c r="O31" s="68"/>
      <c r="P31" s="94" t="s">
        <v>1788</v>
      </c>
      <c r="Q31" s="94"/>
      <c r="R31" s="94"/>
      <c r="S31" s="94"/>
      <c r="T31" s="94"/>
      <c r="U31" s="94"/>
      <c r="V31" s="94"/>
      <c r="W31" s="94"/>
      <c r="X31" s="94"/>
      <c r="Y31" s="94"/>
      <c r="Z31" s="68"/>
      <c r="AA31" s="360" t="s">
        <v>4830</v>
      </c>
      <c r="AB31" s="360"/>
      <c r="AC31" s="360"/>
      <c r="AD31" s="68"/>
      <c r="AE31" s="71"/>
      <c r="AF31" s="31" t="s">
        <v>2346</v>
      </c>
      <c r="AG31" s="7" t="e">
        <f>IF(#REF!="●",1,0)</f>
        <v>#REF!</v>
      </c>
      <c r="AL31" s="7">
        <v>29</v>
      </c>
      <c r="AQ31" s="7" t="s">
        <v>5020</v>
      </c>
      <c r="AR31" s="20">
        <v>45699</v>
      </c>
    </row>
    <row r="32" spans="1:44" ht="12.9" customHeight="1">
      <c r="A32" s="67"/>
      <c r="B32" s="368" t="s">
        <v>4970</v>
      </c>
      <c r="C32" s="369"/>
      <c r="D32" s="369"/>
      <c r="E32" s="369"/>
      <c r="F32" s="369"/>
      <c r="G32" s="369"/>
      <c r="H32" s="369"/>
      <c r="I32" s="370"/>
      <c r="J32" s="306">
        <f>15000</f>
        <v>15000</v>
      </c>
      <c r="K32" s="307"/>
      <c r="L32" s="308"/>
      <c r="M32" s="109" t="s">
        <v>4822</v>
      </c>
      <c r="N32" s="76"/>
      <c r="O32" s="110"/>
      <c r="P32" s="297" t="s">
        <v>1790</v>
      </c>
      <c r="Q32" s="298"/>
      <c r="R32" s="298"/>
      <c r="S32" s="298"/>
      <c r="T32" s="298"/>
      <c r="U32" s="298"/>
      <c r="V32" s="298"/>
      <c r="W32" s="298"/>
      <c r="X32" s="298"/>
      <c r="Y32" s="299"/>
      <c r="Z32" s="68"/>
      <c r="AA32" s="379" t="s">
        <v>1875</v>
      </c>
      <c r="AB32" s="380"/>
      <c r="AC32" s="68"/>
      <c r="AD32" s="68"/>
      <c r="AE32" s="71"/>
      <c r="AF32" s="31" t="s">
        <v>4971</v>
      </c>
      <c r="AG32" s="7" t="e">
        <f>IF(#REF!="●",1,0)</f>
        <v>#REF!</v>
      </c>
      <c r="AH32" s="46"/>
      <c r="AL32" s="7">
        <v>30</v>
      </c>
      <c r="AQ32" s="7" t="s">
        <v>5022</v>
      </c>
      <c r="AR32" s="20">
        <v>45711</v>
      </c>
    </row>
    <row r="33" spans="1:44" ht="12.9" customHeight="1">
      <c r="A33" s="67"/>
      <c r="B33" s="361" t="str">
        <f>IF(AG41=1,"canaryお申込みの場合、記載の金額以外に別途費用がかかります","")</f>
        <v/>
      </c>
      <c r="C33" s="361"/>
      <c r="D33" s="361"/>
      <c r="E33" s="361"/>
      <c r="F33" s="361"/>
      <c r="G33" s="361"/>
      <c r="H33" s="361"/>
      <c r="I33" s="361"/>
      <c r="J33" s="361"/>
      <c r="K33" s="361"/>
      <c r="L33" s="361"/>
      <c r="M33" s="361"/>
      <c r="N33" s="361"/>
      <c r="O33" s="68"/>
      <c r="P33" s="100"/>
      <c r="Q33" s="68"/>
      <c r="R33" s="68"/>
      <c r="S33" s="68"/>
      <c r="T33" s="68"/>
      <c r="U33" s="68"/>
      <c r="V33" s="68"/>
      <c r="W33" s="68"/>
      <c r="X33" s="68"/>
      <c r="Y33" s="68"/>
      <c r="Z33" s="68"/>
      <c r="AA33" s="111"/>
      <c r="AB33" s="68"/>
      <c r="AC33" s="68"/>
      <c r="AD33" s="68"/>
      <c r="AE33" s="71"/>
      <c r="AF33" s="31" t="s">
        <v>4823</v>
      </c>
      <c r="AG33" s="7">
        <f>IF(AC13="●",1,0)</f>
        <v>0</v>
      </c>
      <c r="AL33" s="7">
        <v>31</v>
      </c>
      <c r="AQ33" s="7" t="s">
        <v>5034</v>
      </c>
      <c r="AR33" s="20">
        <v>45712</v>
      </c>
    </row>
    <row r="34" spans="1:44" ht="12.9" customHeight="1" thickBot="1">
      <c r="A34" s="67"/>
      <c r="B34" s="294" t="s">
        <v>1886</v>
      </c>
      <c r="C34" s="295"/>
      <c r="D34" s="295"/>
      <c r="E34" s="295"/>
      <c r="F34" s="295"/>
      <c r="G34" s="295"/>
      <c r="H34" s="295"/>
      <c r="I34" s="296"/>
      <c r="J34" s="362" t="str">
        <f>IF(ISERROR(IF(DATEDIF(AG15,AG16,"MD")=1,DATEDIF(AG15,AG16,"M"),DATEDIF(AG15,AG16,"M")+1) ),"-",IF(DATEDIF(AG15,AG16,"MD")=1,DATEDIF(AG15,AG16,"M"),DATEDIF(AG15,AG16,"M")+1))</f>
        <v>-</v>
      </c>
      <c r="K34" s="363"/>
      <c r="L34" s="364"/>
      <c r="M34" s="68" t="s">
        <v>1887</v>
      </c>
      <c r="N34" s="112" t="s">
        <v>2340</v>
      </c>
      <c r="O34" s="110"/>
      <c r="P34" s="375" t="s">
        <v>4917</v>
      </c>
      <c r="Q34" s="375"/>
      <c r="R34" s="375"/>
      <c r="S34" s="375"/>
      <c r="T34" s="375"/>
      <c r="U34" s="375"/>
      <c r="V34" s="375"/>
      <c r="W34" s="375"/>
      <c r="X34" s="375"/>
      <c r="Y34" s="375"/>
      <c r="Z34" s="68"/>
      <c r="AA34" s="113"/>
      <c r="AB34" s="113"/>
      <c r="AC34" s="68"/>
      <c r="AD34" s="68"/>
      <c r="AE34" s="71"/>
      <c r="AF34" s="31" t="s">
        <v>4824</v>
      </c>
      <c r="AH34" s="46"/>
      <c r="AQ34" s="7" t="s">
        <v>5023</v>
      </c>
      <c r="AR34" s="20">
        <v>45736</v>
      </c>
    </row>
    <row r="35" spans="1:44" ht="12.9" customHeight="1">
      <c r="A35" s="67"/>
      <c r="B35" s="114" t="s">
        <v>1390</v>
      </c>
      <c r="C35" s="68"/>
      <c r="D35" s="68"/>
      <c r="E35" s="68"/>
      <c r="F35" s="68"/>
      <c r="G35" s="68"/>
      <c r="H35" s="68"/>
      <c r="I35" s="68"/>
      <c r="J35" s="115"/>
      <c r="K35" s="115"/>
      <c r="L35" s="115"/>
      <c r="M35" s="68"/>
      <c r="N35" s="114"/>
      <c r="O35" s="68"/>
      <c r="P35" s="376" t="s">
        <v>2252</v>
      </c>
      <c r="Q35" s="377"/>
      <c r="R35" s="377"/>
      <c r="S35" s="377"/>
      <c r="T35" s="377"/>
      <c r="U35" s="377"/>
      <c r="V35" s="377"/>
      <c r="W35" s="377"/>
      <c r="X35" s="377"/>
      <c r="Y35" s="378"/>
      <c r="Z35" s="68"/>
      <c r="AA35" s="371" t="s">
        <v>4832</v>
      </c>
      <c r="AB35" s="372"/>
      <c r="AC35" s="68"/>
      <c r="AD35" s="68"/>
      <c r="AE35" s="71"/>
      <c r="AQ35" s="7" t="s">
        <v>5039</v>
      </c>
      <c r="AR35" s="20">
        <v>45776</v>
      </c>
    </row>
    <row r="36" spans="1:44" ht="12.9" customHeight="1" thickBot="1">
      <c r="A36" s="67"/>
      <c r="B36" s="294" t="s">
        <v>2345</v>
      </c>
      <c r="C36" s="295"/>
      <c r="D36" s="295"/>
      <c r="E36" s="295"/>
      <c r="F36" s="295"/>
      <c r="G36" s="295"/>
      <c r="H36" s="295"/>
      <c r="I36" s="296"/>
      <c r="J36" s="306">
        <f>IF(ISERROR(AS6),"-",AS6)</f>
        <v>50000</v>
      </c>
      <c r="K36" s="307"/>
      <c r="L36" s="308"/>
      <c r="M36" s="68" t="s">
        <v>1888</v>
      </c>
      <c r="N36" s="112" t="s">
        <v>2341</v>
      </c>
      <c r="O36" s="116"/>
      <c r="P36" s="365" t="s">
        <v>2253</v>
      </c>
      <c r="Q36" s="366"/>
      <c r="R36" s="366"/>
      <c r="S36" s="366"/>
      <c r="T36" s="366"/>
      <c r="U36" s="366"/>
      <c r="V36" s="366"/>
      <c r="W36" s="366"/>
      <c r="X36" s="366"/>
      <c r="Y36" s="367"/>
      <c r="Z36" s="117"/>
      <c r="AA36" s="373"/>
      <c r="AB36" s="374"/>
      <c r="AC36" s="68"/>
      <c r="AD36" s="68"/>
      <c r="AE36" s="71"/>
      <c r="AF36" s="31" t="s">
        <v>4833</v>
      </c>
      <c r="AQ36" s="7" t="s">
        <v>5040</v>
      </c>
      <c r="AR36" s="20">
        <v>45780</v>
      </c>
    </row>
    <row r="37" spans="1:44" ht="12.9" customHeight="1">
      <c r="A37" s="67"/>
      <c r="B37" s="118"/>
      <c r="C37" s="118"/>
      <c r="D37" s="118"/>
      <c r="E37" s="118"/>
      <c r="F37" s="118"/>
      <c r="G37" s="118"/>
      <c r="H37" s="118"/>
      <c r="I37" s="119"/>
      <c r="J37" s="120"/>
      <c r="K37" s="120"/>
      <c r="L37" s="121"/>
      <c r="M37" s="68"/>
      <c r="N37" s="114"/>
      <c r="O37" s="68"/>
      <c r="P37" s="122" t="s">
        <v>4921</v>
      </c>
      <c r="Q37" s="123"/>
      <c r="R37" s="123"/>
      <c r="S37" s="123"/>
      <c r="T37" s="123"/>
      <c r="U37" s="123"/>
      <c r="V37" s="123"/>
      <c r="W37" s="123"/>
      <c r="X37" s="123"/>
      <c r="Y37" s="123"/>
      <c r="Z37" s="68"/>
      <c r="AA37" s="124"/>
      <c r="AB37" s="124"/>
      <c r="AC37" s="68"/>
      <c r="AD37" s="68"/>
      <c r="AE37" s="71"/>
      <c r="AF37" s="31" t="s">
        <v>4834</v>
      </c>
      <c r="AQ37" s="7" t="s">
        <v>5041</v>
      </c>
      <c r="AR37" s="20">
        <v>45781</v>
      </c>
    </row>
    <row r="38" spans="1:44" ht="12.9" customHeight="1">
      <c r="A38" s="67"/>
      <c r="B38" s="79"/>
      <c r="C38" s="125"/>
      <c r="D38" s="125"/>
      <c r="E38" s="125"/>
      <c r="F38" s="125"/>
      <c r="G38" s="125"/>
      <c r="H38" s="125"/>
      <c r="I38" s="125"/>
      <c r="J38" s="126"/>
      <c r="K38" s="126"/>
      <c r="L38" s="126"/>
      <c r="M38" s="68"/>
      <c r="N38" s="112"/>
      <c r="O38" s="110"/>
      <c r="P38" s="400"/>
      <c r="Q38" s="400"/>
      <c r="R38" s="400"/>
      <c r="S38" s="400"/>
      <c r="T38" s="400"/>
      <c r="U38" s="400"/>
      <c r="V38" s="400"/>
      <c r="W38" s="400"/>
      <c r="X38" s="400"/>
      <c r="Y38" s="400"/>
      <c r="Z38" s="68"/>
      <c r="AA38" s="124"/>
      <c r="AB38" s="124"/>
      <c r="AC38" s="68"/>
      <c r="AD38" s="68"/>
      <c r="AE38" s="71"/>
      <c r="AF38" s="31" t="s">
        <v>4835</v>
      </c>
      <c r="AQ38" s="7" t="s">
        <v>5042</v>
      </c>
      <c r="AR38" s="20">
        <v>45782</v>
      </c>
    </row>
    <row r="39" spans="1:44" ht="12.9" customHeight="1">
      <c r="A39" s="67"/>
      <c r="B39" s="303" t="s">
        <v>1890</v>
      </c>
      <c r="C39" s="304"/>
      <c r="D39" s="304"/>
      <c r="E39" s="304"/>
      <c r="F39" s="304"/>
      <c r="G39" s="304"/>
      <c r="H39" s="304"/>
      <c r="I39" s="305"/>
      <c r="J39" s="306" t="str">
        <f>IF(ISERROR($J$32*$J$34+$J$36+$J$38),"-",($J$32*$J$34+$J$36+$J$38))</f>
        <v>-</v>
      </c>
      <c r="K39" s="307"/>
      <c r="L39" s="308"/>
      <c r="M39" s="68" t="s">
        <v>1830</v>
      </c>
      <c r="N39" s="127"/>
      <c r="O39" s="128"/>
      <c r="P39" s="300" t="s">
        <v>2251</v>
      </c>
      <c r="Q39" s="301"/>
      <c r="R39" s="301"/>
      <c r="S39" s="301"/>
      <c r="T39" s="301"/>
      <c r="U39" s="301"/>
      <c r="V39" s="301"/>
      <c r="W39" s="301"/>
      <c r="X39" s="301"/>
      <c r="Y39" s="302"/>
      <c r="Z39" s="129"/>
      <c r="AA39" s="291"/>
      <c r="AB39" s="292"/>
      <c r="AC39" s="293"/>
      <c r="AD39" s="68"/>
      <c r="AE39" s="71"/>
      <c r="AF39" s="31" t="s">
        <v>4836</v>
      </c>
      <c r="AQ39" s="7" t="s">
        <v>5043</v>
      </c>
      <c r="AR39" s="20">
        <v>45783</v>
      </c>
    </row>
    <row r="40" spans="1:44" ht="12.9" customHeight="1">
      <c r="A40" s="67"/>
      <c r="B40" s="309" t="s">
        <v>4821</v>
      </c>
      <c r="C40" s="309"/>
      <c r="D40" s="309"/>
      <c r="E40" s="309"/>
      <c r="F40" s="309"/>
      <c r="G40" s="309"/>
      <c r="H40" s="309"/>
      <c r="I40" s="309"/>
      <c r="J40" s="130"/>
      <c r="K40" s="130"/>
      <c r="L40" s="130"/>
      <c r="M40" s="68"/>
      <c r="N40" s="112"/>
      <c r="O40" s="110"/>
      <c r="P40" s="420" t="s">
        <v>2256</v>
      </c>
      <c r="Q40" s="421"/>
      <c r="R40" s="421"/>
      <c r="S40" s="421"/>
      <c r="T40" s="421"/>
      <c r="U40" s="421"/>
      <c r="V40" s="421"/>
      <c r="W40" s="421"/>
      <c r="X40" s="421"/>
      <c r="Y40" s="422"/>
      <c r="Z40" s="129"/>
      <c r="AA40" s="291"/>
      <c r="AB40" s="292"/>
      <c r="AC40" s="293"/>
      <c r="AD40" s="131"/>
      <c r="AE40" s="71"/>
      <c r="AF40" s="31" t="s">
        <v>4837</v>
      </c>
      <c r="AQ40" s="7" t="s">
        <v>5044</v>
      </c>
      <c r="AR40" s="20">
        <v>45859</v>
      </c>
    </row>
    <row r="41" spans="1:44" ht="12.9" customHeight="1">
      <c r="A41" s="67"/>
      <c r="B41" s="310" t="s">
        <v>4912</v>
      </c>
      <c r="C41" s="311"/>
      <c r="D41" s="311"/>
      <c r="E41" s="311"/>
      <c r="F41" s="311"/>
      <c r="G41" s="311"/>
      <c r="H41" s="311"/>
      <c r="I41" s="312"/>
      <c r="J41" s="313" t="str">
        <f>IF(ISERROR($J$39*0.1),"-",($J$39*0.1))</f>
        <v>-</v>
      </c>
      <c r="K41" s="314"/>
      <c r="L41" s="315"/>
      <c r="M41" s="117" t="s">
        <v>1830</v>
      </c>
      <c r="N41" s="68"/>
      <c r="O41" s="68"/>
      <c r="P41" s="76" t="s">
        <v>4819</v>
      </c>
      <c r="Q41" s="68"/>
      <c r="R41" s="68"/>
      <c r="S41" s="68"/>
      <c r="T41" s="68"/>
      <c r="U41" s="68"/>
      <c r="V41" s="68"/>
      <c r="W41" s="68"/>
      <c r="X41" s="68"/>
      <c r="Y41" s="68"/>
      <c r="Z41" s="68"/>
      <c r="AA41" s="68"/>
      <c r="AB41" s="68"/>
      <c r="AC41" s="68"/>
      <c r="AD41" s="131"/>
      <c r="AE41" s="71"/>
      <c r="AF41" s="31" t="s">
        <v>4838</v>
      </c>
      <c r="AQ41" s="7" t="s">
        <v>5045</v>
      </c>
      <c r="AR41" s="20">
        <v>45880</v>
      </c>
    </row>
    <row r="42" spans="1:44" ht="12.9" customHeight="1" thickBot="1">
      <c r="A42" s="67"/>
      <c r="B42" s="403"/>
      <c r="C42" s="403"/>
      <c r="D42" s="403"/>
      <c r="E42" s="403"/>
      <c r="F42" s="403"/>
      <c r="G42" s="403"/>
      <c r="H42" s="403"/>
      <c r="I42" s="403"/>
      <c r="J42" s="419"/>
      <c r="K42" s="419"/>
      <c r="L42" s="419"/>
      <c r="M42" s="68"/>
      <c r="N42" s="68"/>
      <c r="O42" s="68"/>
      <c r="P42" s="76"/>
      <c r="Q42" s="68"/>
      <c r="R42" s="68"/>
      <c r="S42" s="68"/>
      <c r="T42" s="68"/>
      <c r="U42" s="68"/>
      <c r="V42" s="68"/>
      <c r="W42" s="68"/>
      <c r="X42" s="68"/>
      <c r="Y42" s="68"/>
      <c r="Z42" s="68"/>
      <c r="AA42" s="68"/>
      <c r="AB42" s="68"/>
      <c r="AC42" s="68"/>
      <c r="AD42" s="68"/>
      <c r="AE42" s="71"/>
      <c r="AQ42" s="7" t="s">
        <v>5046</v>
      </c>
      <c r="AR42" s="20">
        <v>45915</v>
      </c>
    </row>
    <row r="43" spans="1:44" ht="12.9" customHeight="1" thickTop="1" thickBot="1">
      <c r="A43" s="67"/>
      <c r="B43" s="423" t="s">
        <v>1885</v>
      </c>
      <c r="C43" s="424"/>
      <c r="D43" s="424"/>
      <c r="E43" s="424"/>
      <c r="F43" s="424"/>
      <c r="G43" s="424"/>
      <c r="H43" s="424"/>
      <c r="I43" s="425"/>
      <c r="J43" s="416" t="str">
        <f>IF(ISERROR($J$39+$J$41),"-",($J$39+$J$41))</f>
        <v>-</v>
      </c>
      <c r="K43" s="417"/>
      <c r="L43" s="418"/>
      <c r="M43" s="68" t="s">
        <v>1830</v>
      </c>
      <c r="N43" s="68"/>
      <c r="O43" s="68"/>
      <c r="P43" s="426" t="s">
        <v>4764</v>
      </c>
      <c r="Q43" s="426"/>
      <c r="R43" s="426"/>
      <c r="S43" s="426"/>
      <c r="T43" s="426"/>
      <c r="U43" s="426"/>
      <c r="V43" s="426"/>
      <c r="W43" s="426"/>
      <c r="X43" s="426"/>
      <c r="Y43" s="426"/>
      <c r="Z43" s="426"/>
      <c r="AA43" s="426"/>
      <c r="AB43" s="426"/>
      <c r="AC43" s="426"/>
      <c r="AD43" s="68"/>
      <c r="AE43" s="71"/>
      <c r="AF43" s="34" t="e">
        <f>J32*J34+J36</f>
        <v>#VALUE!</v>
      </c>
      <c r="AQ43" s="7" t="s">
        <v>5047</v>
      </c>
      <c r="AR43" s="20">
        <v>45923</v>
      </c>
    </row>
    <row r="44" spans="1:44" ht="12.9" customHeight="1" thickTop="1">
      <c r="A44" s="67"/>
      <c r="B44" s="404"/>
      <c r="C44" s="404"/>
      <c r="D44" s="404"/>
      <c r="E44" s="404"/>
      <c r="F44" s="404"/>
      <c r="G44" s="404"/>
      <c r="H44" s="404"/>
      <c r="I44" s="404"/>
      <c r="J44" s="419"/>
      <c r="K44" s="419"/>
      <c r="L44" s="419"/>
      <c r="M44" s="68"/>
      <c r="N44" s="68"/>
      <c r="O44" s="68"/>
      <c r="P44" s="405"/>
      <c r="Q44" s="406"/>
      <c r="R44" s="406"/>
      <c r="S44" s="406"/>
      <c r="T44" s="406"/>
      <c r="U44" s="406"/>
      <c r="V44" s="406"/>
      <c r="W44" s="406"/>
      <c r="X44" s="406"/>
      <c r="Y44" s="406"/>
      <c r="Z44" s="406"/>
      <c r="AA44" s="406"/>
      <c r="AB44" s="406"/>
      <c r="AC44" s="407"/>
      <c r="AD44" s="68"/>
      <c r="AE44" s="71"/>
      <c r="AF44" s="7"/>
      <c r="AQ44" s="7" t="s">
        <v>5048</v>
      </c>
      <c r="AR44" s="20">
        <v>45943</v>
      </c>
    </row>
    <row r="45" spans="1:44" ht="12.9" customHeight="1">
      <c r="A45" s="67"/>
      <c r="B45" s="132" t="s">
        <v>4922</v>
      </c>
      <c r="C45" s="133"/>
      <c r="D45" s="133"/>
      <c r="E45" s="133"/>
      <c r="F45" s="133"/>
      <c r="G45" s="133"/>
      <c r="H45" s="133"/>
      <c r="I45" s="133"/>
      <c r="J45" s="134"/>
      <c r="K45" s="134"/>
      <c r="L45" s="134"/>
      <c r="M45" s="133"/>
      <c r="N45" s="133"/>
      <c r="O45" s="68"/>
      <c r="P45" s="408"/>
      <c r="Q45" s="409"/>
      <c r="R45" s="409"/>
      <c r="S45" s="409"/>
      <c r="T45" s="409"/>
      <c r="U45" s="409"/>
      <c r="V45" s="409"/>
      <c r="W45" s="409"/>
      <c r="X45" s="409"/>
      <c r="Y45" s="409"/>
      <c r="Z45" s="409"/>
      <c r="AA45" s="409"/>
      <c r="AB45" s="409"/>
      <c r="AC45" s="410"/>
      <c r="AD45" s="68"/>
      <c r="AE45" s="71"/>
      <c r="AF45" s="7"/>
      <c r="AQ45" s="7" t="s">
        <v>5049</v>
      </c>
      <c r="AR45" s="20">
        <v>45964</v>
      </c>
    </row>
    <row r="46" spans="1:44" ht="12.9" customHeight="1">
      <c r="A46" s="67"/>
      <c r="B46" s="128" t="s">
        <v>4923</v>
      </c>
      <c r="C46" s="135"/>
      <c r="D46" s="135"/>
      <c r="E46" s="135"/>
      <c r="F46" s="135"/>
      <c r="G46" s="135"/>
      <c r="H46" s="135"/>
      <c r="I46" s="135"/>
      <c r="J46" s="136"/>
      <c r="K46" s="136"/>
      <c r="L46" s="136"/>
      <c r="M46" s="68"/>
      <c r="N46" s="68"/>
      <c r="O46" s="68"/>
      <c r="P46" s="411"/>
      <c r="Q46" s="412"/>
      <c r="R46" s="412"/>
      <c r="S46" s="412"/>
      <c r="T46" s="412"/>
      <c r="U46" s="412"/>
      <c r="V46" s="412"/>
      <c r="W46" s="412"/>
      <c r="X46" s="412"/>
      <c r="Y46" s="412"/>
      <c r="Z46" s="412"/>
      <c r="AA46" s="412"/>
      <c r="AB46" s="412"/>
      <c r="AC46" s="413"/>
      <c r="AD46" s="79"/>
      <c r="AE46" s="71"/>
      <c r="AF46" s="7"/>
      <c r="AQ46" s="7" t="s">
        <v>5050</v>
      </c>
      <c r="AR46" s="20">
        <v>45985</v>
      </c>
    </row>
    <row r="47" spans="1:44" ht="12.9" customHeight="1">
      <c r="A47" s="67"/>
      <c r="B47" s="137" t="s">
        <v>4924</v>
      </c>
      <c r="C47" s="138"/>
      <c r="D47" s="138"/>
      <c r="E47" s="138"/>
      <c r="F47" s="138"/>
      <c r="G47" s="138"/>
      <c r="H47" s="138"/>
      <c r="I47" s="139"/>
      <c r="J47" s="140"/>
      <c r="K47" s="139"/>
      <c r="L47" s="139"/>
      <c r="M47" s="68"/>
      <c r="N47" s="68"/>
      <c r="O47" s="68"/>
      <c r="P47" s="79"/>
      <c r="Q47" s="79"/>
      <c r="R47" s="79"/>
      <c r="S47" s="79"/>
      <c r="T47" s="79"/>
      <c r="U47" s="79"/>
      <c r="V47" s="79"/>
      <c r="W47" s="79"/>
      <c r="X47" s="79"/>
      <c r="Y47" s="79"/>
      <c r="Z47" s="79"/>
      <c r="AA47" s="79"/>
      <c r="AB47" s="79"/>
      <c r="AC47" s="79"/>
      <c r="AD47" s="79"/>
      <c r="AE47" s="71"/>
      <c r="AF47" s="7"/>
      <c r="AQ47" s="7" t="s">
        <v>5051</v>
      </c>
      <c r="AR47" s="20">
        <v>46020</v>
      </c>
    </row>
    <row r="48" spans="1:44" ht="12.9" customHeight="1">
      <c r="A48" s="67"/>
      <c r="B48" s="68"/>
      <c r="C48" s="68"/>
      <c r="D48" s="68"/>
      <c r="E48" s="68"/>
      <c r="F48" s="68"/>
      <c r="G48" s="68"/>
      <c r="H48" s="68"/>
      <c r="I48" s="68"/>
      <c r="J48" s="68"/>
      <c r="K48" s="68"/>
      <c r="L48" s="68"/>
      <c r="M48" s="107"/>
      <c r="N48" s="68"/>
      <c r="O48" s="68"/>
      <c r="P48" s="141"/>
      <c r="Q48" s="142"/>
      <c r="R48" s="142"/>
      <c r="S48" s="142"/>
      <c r="T48" s="142"/>
      <c r="U48" s="142"/>
      <c r="V48" s="142"/>
      <c r="W48" s="142"/>
      <c r="X48" s="142"/>
      <c r="Y48" s="68"/>
      <c r="Z48" s="68"/>
      <c r="AA48" s="68"/>
      <c r="AB48" s="68"/>
      <c r="AC48" s="68"/>
      <c r="AD48" s="68"/>
      <c r="AE48" s="71"/>
      <c r="AQ48" s="7" t="s">
        <v>5051</v>
      </c>
      <c r="AR48" s="20">
        <v>46021</v>
      </c>
    </row>
    <row r="49" spans="1:44" ht="12.9" customHeight="1">
      <c r="A49" s="67"/>
      <c r="B49" s="401" t="s">
        <v>4918</v>
      </c>
      <c r="C49" s="401"/>
      <c r="D49" s="401"/>
      <c r="E49" s="401"/>
      <c r="F49" s="401"/>
      <c r="G49" s="401"/>
      <c r="H49" s="401"/>
      <c r="I49" s="401"/>
      <c r="J49" s="401"/>
      <c r="K49" s="401"/>
      <c r="L49" s="401"/>
      <c r="M49" s="401"/>
      <c r="N49" s="401"/>
      <c r="O49" s="401"/>
      <c r="P49" s="401"/>
      <c r="Q49" s="401"/>
      <c r="R49" s="401"/>
      <c r="S49" s="401"/>
      <c r="T49" s="401"/>
      <c r="U49" s="401"/>
      <c r="V49" s="401"/>
      <c r="W49" s="401"/>
      <c r="X49" s="401"/>
      <c r="Y49" s="401"/>
      <c r="Z49" s="401"/>
      <c r="AA49" s="401"/>
      <c r="AB49" s="401"/>
      <c r="AC49" s="401"/>
      <c r="AD49" s="401"/>
      <c r="AE49" s="402"/>
      <c r="AQ49" s="7" t="s">
        <v>5051</v>
      </c>
      <c r="AR49" s="20">
        <v>46022</v>
      </c>
    </row>
    <row r="50" spans="1:44" ht="12.9" customHeight="1">
      <c r="A50" s="67"/>
      <c r="B50" s="143" t="s">
        <v>4919</v>
      </c>
      <c r="C50" s="102"/>
      <c r="D50" s="102"/>
      <c r="E50" s="102"/>
      <c r="F50" s="102"/>
      <c r="G50" s="102"/>
      <c r="H50" s="102"/>
      <c r="I50" s="102"/>
      <c r="J50" s="102"/>
      <c r="K50" s="102"/>
      <c r="L50" s="102"/>
      <c r="M50" s="102"/>
      <c r="N50" s="102"/>
      <c r="O50" s="102"/>
      <c r="P50" s="102"/>
      <c r="Q50" s="102"/>
      <c r="R50" s="102"/>
      <c r="S50" s="102"/>
      <c r="T50" s="102"/>
      <c r="U50" s="102"/>
      <c r="V50" s="102"/>
      <c r="W50" s="102"/>
      <c r="X50" s="102"/>
      <c r="Y50" s="102"/>
      <c r="Z50" s="102"/>
      <c r="AA50" s="102" t="s">
        <v>1889</v>
      </c>
      <c r="AB50" s="102"/>
      <c r="AC50" s="102"/>
      <c r="AD50" s="102"/>
      <c r="AE50" s="144"/>
      <c r="AQ50" s="7" t="s">
        <v>5052</v>
      </c>
      <c r="AR50" s="20">
        <v>46023</v>
      </c>
    </row>
    <row r="51" spans="1:44" ht="12.9" customHeight="1">
      <c r="A51" s="145"/>
      <c r="B51" s="100"/>
      <c r="C51" s="100"/>
      <c r="D51" s="100"/>
      <c r="E51" s="100"/>
      <c r="F51" s="79"/>
      <c r="G51" s="100"/>
      <c r="H51" s="100"/>
      <c r="I51" s="100"/>
      <c r="J51" s="100"/>
      <c r="K51" s="100"/>
      <c r="L51" s="100"/>
      <c r="M51" s="100"/>
      <c r="N51" s="100"/>
      <c r="O51" s="100"/>
      <c r="P51" s="100"/>
      <c r="Q51" s="100"/>
      <c r="R51" s="100"/>
      <c r="S51" s="100"/>
      <c r="T51" s="100"/>
      <c r="U51" s="100"/>
      <c r="V51" s="79"/>
      <c r="W51" s="79"/>
      <c r="X51" s="79"/>
      <c r="Y51" s="79"/>
      <c r="Z51" s="146"/>
      <c r="AA51" s="146"/>
      <c r="AB51" s="146"/>
      <c r="AC51" s="146"/>
      <c r="AD51" s="146"/>
      <c r="AE51" s="71"/>
      <c r="AG51" s="31"/>
      <c r="AQ51" s="7" t="s">
        <v>5052</v>
      </c>
      <c r="AR51" s="20">
        <v>46024</v>
      </c>
    </row>
    <row r="52" spans="1:44" ht="12.9" customHeight="1">
      <c r="A52" s="145"/>
      <c r="B52" s="100"/>
      <c r="C52" s="100"/>
      <c r="D52" s="100"/>
      <c r="E52" s="100"/>
      <c r="F52" s="76" t="s">
        <v>2344</v>
      </c>
      <c r="G52" s="100"/>
      <c r="H52" s="100"/>
      <c r="I52" s="100"/>
      <c r="J52" s="100"/>
      <c r="K52" s="100"/>
      <c r="L52" s="100"/>
      <c r="M52" s="100"/>
      <c r="N52" s="100"/>
      <c r="O52" s="100"/>
      <c r="P52" s="100"/>
      <c r="Q52" s="100"/>
      <c r="R52" s="100"/>
      <c r="S52" s="100"/>
      <c r="T52" s="100"/>
      <c r="U52" s="100"/>
      <c r="V52" s="79"/>
      <c r="W52" s="146" t="s">
        <v>4831</v>
      </c>
      <c r="X52" s="146"/>
      <c r="Y52" s="146"/>
      <c r="Z52" s="146"/>
      <c r="AA52" s="146"/>
      <c r="AB52" s="146"/>
      <c r="AC52" s="146"/>
      <c r="AD52" s="146"/>
      <c r="AE52" s="147"/>
      <c r="AG52" s="31"/>
      <c r="AH52" s="31" t="s">
        <v>4817</v>
      </c>
      <c r="AQ52" s="7" t="s">
        <v>5052</v>
      </c>
      <c r="AR52" s="20">
        <v>46025</v>
      </c>
    </row>
    <row r="53" spans="1:44" ht="12.9" customHeight="1">
      <c r="A53" s="145"/>
      <c r="B53" s="100"/>
      <c r="C53" s="100"/>
      <c r="D53" s="100"/>
      <c r="E53" s="100"/>
      <c r="F53" s="76" t="s">
        <v>4903</v>
      </c>
      <c r="G53" s="100"/>
      <c r="H53" s="100"/>
      <c r="I53" s="100"/>
      <c r="J53" s="100"/>
      <c r="K53" s="100"/>
      <c r="L53" s="100"/>
      <c r="M53" s="79"/>
      <c r="N53" s="148"/>
      <c r="O53" s="79"/>
      <c r="P53" s="149"/>
      <c r="Q53" s="149"/>
      <c r="R53" s="149"/>
      <c r="S53" s="149"/>
      <c r="T53" s="149"/>
      <c r="U53" s="149"/>
      <c r="V53" s="79"/>
      <c r="W53" s="146" t="s">
        <v>4925</v>
      </c>
      <c r="X53" s="146"/>
      <c r="Y53" s="146"/>
      <c r="Z53" s="146"/>
      <c r="AA53" s="150"/>
      <c r="AB53" s="150"/>
      <c r="AC53" s="150"/>
      <c r="AD53" s="150"/>
      <c r="AE53" s="71"/>
      <c r="AH53" s="31" t="s">
        <v>4815</v>
      </c>
      <c r="AQ53" s="7" t="s">
        <v>5053</v>
      </c>
      <c r="AR53" s="20">
        <v>46034</v>
      </c>
    </row>
    <row r="54" spans="1:44" ht="12.9" customHeight="1">
      <c r="A54" s="145"/>
      <c r="B54" s="151"/>
      <c r="C54" s="100"/>
      <c r="D54" s="100"/>
      <c r="E54" s="100"/>
      <c r="F54" s="76" t="s">
        <v>4825</v>
      </c>
      <c r="G54" s="100"/>
      <c r="H54" s="100"/>
      <c r="I54" s="100"/>
      <c r="J54" s="100"/>
      <c r="K54" s="100"/>
      <c r="L54" s="100"/>
      <c r="M54" s="100"/>
      <c r="N54" s="100"/>
      <c r="O54" s="100"/>
      <c r="P54" s="152"/>
      <c r="Q54" s="152"/>
      <c r="R54" s="152"/>
      <c r="S54" s="152"/>
      <c r="T54" s="152"/>
      <c r="U54" s="152"/>
      <c r="V54" s="152"/>
      <c r="W54" s="414" t="s">
        <v>4969</v>
      </c>
      <c r="X54" s="415"/>
      <c r="Y54" s="415"/>
      <c r="Z54" s="415"/>
      <c r="AA54" s="415"/>
      <c r="AB54" s="415"/>
      <c r="AC54" s="415"/>
      <c r="AD54" s="415"/>
      <c r="AE54" s="71"/>
      <c r="AH54" s="31" t="s">
        <v>4816</v>
      </c>
      <c r="AQ54" s="7" t="s">
        <v>5054</v>
      </c>
      <c r="AR54" s="20">
        <v>46064</v>
      </c>
    </row>
    <row r="55" spans="1:44" ht="12.9" customHeight="1">
      <c r="A55" s="145"/>
      <c r="B55" s="151" t="s">
        <v>1374</v>
      </c>
      <c r="C55" s="100"/>
      <c r="D55" s="100"/>
      <c r="E55" s="100"/>
      <c r="F55" s="153"/>
      <c r="G55" s="100"/>
      <c r="H55" s="100"/>
      <c r="I55" s="100"/>
      <c r="J55" s="100"/>
      <c r="K55" s="100"/>
      <c r="L55" s="100"/>
      <c r="M55" s="100"/>
      <c r="N55" s="100"/>
      <c r="O55" s="100"/>
      <c r="P55" s="154"/>
      <c r="Q55" s="154"/>
      <c r="R55" s="154"/>
      <c r="S55" s="154"/>
      <c r="T55" s="154"/>
      <c r="U55" s="154"/>
      <c r="V55" s="154"/>
      <c r="W55" s="100"/>
      <c r="X55" s="100"/>
      <c r="Y55" s="100"/>
      <c r="Z55" s="100"/>
      <c r="AA55" s="100"/>
      <c r="AB55" s="100"/>
      <c r="AC55" s="100"/>
      <c r="AD55" s="100"/>
      <c r="AE55" s="71"/>
      <c r="AQ55" s="7" t="s">
        <v>5055</v>
      </c>
      <c r="AR55" s="20">
        <v>46076</v>
      </c>
    </row>
    <row r="56" spans="1:44" ht="12.9" customHeight="1">
      <c r="A56" s="145"/>
      <c r="B56" s="397" t="s">
        <v>1391</v>
      </c>
      <c r="C56" s="398"/>
      <c r="D56" s="399"/>
      <c r="E56" s="100"/>
      <c r="F56" s="100"/>
      <c r="G56" s="100"/>
      <c r="H56" s="397" t="s">
        <v>1392</v>
      </c>
      <c r="I56" s="398"/>
      <c r="J56" s="399"/>
      <c r="K56" s="100"/>
      <c r="L56" s="100"/>
      <c r="M56" s="100"/>
      <c r="N56" s="397" t="s">
        <v>1375</v>
      </c>
      <c r="O56" s="398"/>
      <c r="P56" s="399"/>
      <c r="Q56" s="100"/>
      <c r="R56" s="100"/>
      <c r="S56" s="100"/>
      <c r="T56" s="397" t="s">
        <v>2255</v>
      </c>
      <c r="U56" s="398"/>
      <c r="V56" s="399"/>
      <c r="W56" s="100"/>
      <c r="X56" s="100"/>
      <c r="Y56" s="100"/>
      <c r="Z56" s="100"/>
      <c r="AA56" s="100"/>
      <c r="AB56" s="100"/>
      <c r="AC56" s="100"/>
      <c r="AD56" s="100"/>
      <c r="AE56" s="71"/>
      <c r="AQ56" s="7" t="s">
        <v>5056</v>
      </c>
      <c r="AR56" s="20">
        <v>46101</v>
      </c>
    </row>
    <row r="57" spans="1:44" ht="12.9" customHeight="1">
      <c r="A57" s="145"/>
      <c r="B57" s="391" t="s">
        <v>1393</v>
      </c>
      <c r="C57" s="392"/>
      <c r="D57" s="393"/>
      <c r="E57" s="100"/>
      <c r="F57" s="100"/>
      <c r="G57" s="100"/>
      <c r="H57" s="391" t="s">
        <v>1393</v>
      </c>
      <c r="I57" s="392"/>
      <c r="J57" s="393"/>
      <c r="K57" s="100"/>
      <c r="L57" s="100"/>
      <c r="M57" s="100"/>
      <c r="N57" s="391" t="s">
        <v>1393</v>
      </c>
      <c r="O57" s="392"/>
      <c r="P57" s="393"/>
      <c r="Q57" s="100"/>
      <c r="R57" s="100"/>
      <c r="S57" s="100"/>
      <c r="T57" s="388" t="s">
        <v>2250</v>
      </c>
      <c r="U57" s="389"/>
      <c r="V57" s="390"/>
      <c r="W57" s="100"/>
      <c r="X57" s="100"/>
      <c r="Y57" s="100"/>
      <c r="Z57" s="100"/>
      <c r="AA57" s="100"/>
      <c r="AB57" s="100"/>
      <c r="AC57" s="100"/>
      <c r="AD57" s="100"/>
      <c r="AE57" s="71"/>
      <c r="AR57" s="20"/>
    </row>
    <row r="58" spans="1:44" ht="12.9" customHeight="1">
      <c r="A58" s="145"/>
      <c r="B58" s="382"/>
      <c r="C58" s="383"/>
      <c r="D58" s="384"/>
      <c r="E58" s="100"/>
      <c r="F58" s="100"/>
      <c r="G58" s="100"/>
      <c r="H58" s="382"/>
      <c r="I58" s="383"/>
      <c r="J58" s="384"/>
      <c r="K58" s="100"/>
      <c r="L58" s="100"/>
      <c r="M58" s="100"/>
      <c r="N58" s="382"/>
      <c r="O58" s="383"/>
      <c r="P58" s="384"/>
      <c r="Q58" s="100"/>
      <c r="R58" s="100"/>
      <c r="S58" s="100"/>
      <c r="T58" s="382"/>
      <c r="U58" s="383"/>
      <c r="V58" s="384"/>
      <c r="W58" s="100"/>
      <c r="X58" s="100"/>
      <c r="Y58" s="100"/>
      <c r="Z58" s="100"/>
      <c r="AA58" s="100"/>
      <c r="AB58" s="100"/>
      <c r="AC58" s="100"/>
      <c r="AD58" s="100"/>
      <c r="AE58" s="71"/>
      <c r="AR58" s="20"/>
    </row>
    <row r="59" spans="1:44" ht="12.9" customHeight="1" thickBot="1">
      <c r="A59" s="155"/>
      <c r="B59" s="385"/>
      <c r="C59" s="386"/>
      <c r="D59" s="387"/>
      <c r="E59" s="156"/>
      <c r="F59" s="156"/>
      <c r="G59" s="156"/>
      <c r="H59" s="385"/>
      <c r="I59" s="386"/>
      <c r="J59" s="387"/>
      <c r="K59" s="156"/>
      <c r="L59" s="156"/>
      <c r="M59" s="156"/>
      <c r="N59" s="385"/>
      <c r="O59" s="386"/>
      <c r="P59" s="387"/>
      <c r="Q59" s="156"/>
      <c r="R59" s="156"/>
      <c r="S59" s="156"/>
      <c r="T59" s="385"/>
      <c r="U59" s="386"/>
      <c r="V59" s="387"/>
      <c r="W59" s="156"/>
      <c r="X59" s="156"/>
      <c r="Y59" s="156"/>
      <c r="Z59" s="156"/>
      <c r="AA59" s="156"/>
      <c r="AB59" s="156"/>
      <c r="AC59" s="156"/>
      <c r="AD59" s="156"/>
      <c r="AE59" s="157"/>
      <c r="AR59" s="20"/>
    </row>
    <row r="60" spans="1:44" ht="12.9" customHeight="1" thickTop="1">
      <c r="A60" s="24" t="s">
        <v>4775</v>
      </c>
      <c r="B60" s="24" t="s">
        <v>4802</v>
      </c>
      <c r="C60" s="24" t="s">
        <v>4776</v>
      </c>
      <c r="D60" s="24" t="s">
        <v>4777</v>
      </c>
      <c r="E60" s="24" t="s">
        <v>4778</v>
      </c>
      <c r="F60" s="24" t="s">
        <v>4779</v>
      </c>
      <c r="G60" s="24" t="s">
        <v>4800</v>
      </c>
      <c r="H60" s="24" t="s">
        <v>4801</v>
      </c>
      <c r="I60" s="24" t="s">
        <v>4780</v>
      </c>
      <c r="J60" s="24" t="s">
        <v>4781</v>
      </c>
      <c r="K60" s="24" t="s">
        <v>4782</v>
      </c>
      <c r="L60" s="24" t="s">
        <v>4783</v>
      </c>
      <c r="M60" s="24" t="s">
        <v>4784</v>
      </c>
      <c r="N60" s="24" t="s">
        <v>4785</v>
      </c>
      <c r="O60" s="24" t="s">
        <v>4786</v>
      </c>
      <c r="P60" s="24" t="s">
        <v>4787</v>
      </c>
      <c r="Q60" s="24" t="s">
        <v>4788</v>
      </c>
      <c r="R60" s="24" t="s">
        <v>4789</v>
      </c>
      <c r="S60" s="24" t="s">
        <v>4790</v>
      </c>
      <c r="T60" s="24" t="s">
        <v>4791</v>
      </c>
      <c r="U60" s="24" t="s">
        <v>4792</v>
      </c>
      <c r="V60" s="24" t="s">
        <v>4793</v>
      </c>
      <c r="W60" s="24" t="s">
        <v>4794</v>
      </c>
      <c r="X60" s="24" t="s">
        <v>4795</v>
      </c>
      <c r="Y60" s="24" t="s">
        <v>4796</v>
      </c>
      <c r="Z60" s="24" t="s">
        <v>4797</v>
      </c>
      <c r="AA60" s="24" t="s">
        <v>4798</v>
      </c>
      <c r="AB60" s="24" t="s">
        <v>4799</v>
      </c>
      <c r="AC60" s="8" t="s">
        <v>4848</v>
      </c>
      <c r="AD60" s="8" t="s">
        <v>4849</v>
      </c>
      <c r="AE60" s="8"/>
      <c r="AR60" s="20"/>
    </row>
    <row r="61" spans="1:44" ht="12.9" customHeight="1">
      <c r="A61" s="9">
        <f>B16</f>
        <v>0</v>
      </c>
      <c r="B61" s="28" t="str">
        <f>PHONETIC(B16)</f>
        <v/>
      </c>
      <c r="C61" s="28">
        <f>予測地点設定!I5</f>
        <v>0</v>
      </c>
      <c r="D61" s="28" t="str">
        <f>$AG$17</f>
        <v>2025/選択</v>
      </c>
      <c r="E61" s="28" t="str">
        <f>$AH$15</f>
        <v>2025/選択/選択</v>
      </c>
      <c r="F61" s="28" t="str">
        <f>$AH$16</f>
        <v>選択/選択/選択</v>
      </c>
      <c r="G61" s="28" t="s">
        <v>4896</v>
      </c>
      <c r="H61" s="28"/>
      <c r="I61" s="28" t="e">
        <f>#REF!</f>
        <v>#REF!</v>
      </c>
      <c r="J61" s="28" t="e">
        <f>#REF!</f>
        <v>#REF!</v>
      </c>
      <c r="K61" s="28" t="str">
        <f>IF(予測地点設定!U37="不要","-","●")</f>
        <v>●</v>
      </c>
      <c r="L61" s="28" t="str">
        <f>IF(予測地点設定!U41="不要","-","●")</f>
        <v>●</v>
      </c>
      <c r="M61" s="28" t="e">
        <f>#REF!</f>
        <v>#REF!</v>
      </c>
      <c r="N61" s="28" t="str">
        <f>IF(予測地点設定!U28="不要","-","●")</f>
        <v>●</v>
      </c>
      <c r="O61" s="28" t="str">
        <f>IF(予測地点設定!C50="不要","-","●")</f>
        <v>●</v>
      </c>
      <c r="P61" s="9" t="str">
        <f>IF(予測地点設定!U45="不要","-","●")</f>
        <v>●</v>
      </c>
      <c r="Q61" s="29" t="s">
        <v>4895</v>
      </c>
      <c r="R61" s="9" t="str">
        <f>IF(予測地点設定!I39="","-","●")</f>
        <v>-</v>
      </c>
      <c r="S61" s="9">
        <f>$AA$34</f>
        <v>0</v>
      </c>
      <c r="T61" s="9" t="str">
        <f>$AA$32</f>
        <v>●</v>
      </c>
      <c r="U61" s="9"/>
      <c r="V61" s="9"/>
      <c r="W61" s="9">
        <f>$R$16</f>
        <v>0</v>
      </c>
      <c r="X61" s="9">
        <f>$B$20</f>
        <v>0</v>
      </c>
      <c r="Y61" s="9">
        <f>$P$20</f>
        <v>0</v>
      </c>
      <c r="Z61" s="9">
        <f>予測地点設定!$I$7</f>
        <v>0</v>
      </c>
      <c r="AA61" s="9">
        <f>予測地点設定!$N$7</f>
        <v>0</v>
      </c>
      <c r="AB61" s="9" t="str">
        <f>$L$10</f>
        <v>選択</v>
      </c>
      <c r="AC61" s="8" t="str">
        <f>予測地点設定!AU7</f>
        <v>N0/0/0</v>
      </c>
      <c r="AD61" s="8" t="str">
        <f>予測地点設定!AW7</f>
        <v>E0/0/0</v>
      </c>
      <c r="AE61" s="8"/>
      <c r="AR61" s="20"/>
    </row>
    <row r="62" spans="1:44" ht="12.9" customHeight="1">
      <c r="A62" s="10"/>
      <c r="B62" s="395"/>
      <c r="C62" s="396"/>
      <c r="D62" s="396"/>
      <c r="E62" s="396"/>
      <c r="F62" s="396"/>
      <c r="G62" s="396"/>
      <c r="H62" s="396"/>
      <c r="I62" s="396"/>
      <c r="J62" s="396"/>
      <c r="K62" s="396"/>
      <c r="L62" s="11"/>
      <c r="M62" s="7"/>
      <c r="N62" s="7"/>
      <c r="O62" s="10"/>
      <c r="P62" s="10"/>
      <c r="Q62" s="10"/>
      <c r="R62" s="10"/>
      <c r="S62" s="10"/>
      <c r="T62" s="10"/>
      <c r="U62" s="10"/>
      <c r="V62" s="10"/>
      <c r="W62" s="10"/>
      <c r="X62" s="10"/>
      <c r="Y62" s="10"/>
      <c r="Z62" s="10"/>
      <c r="AA62" s="10"/>
      <c r="AB62" s="10"/>
      <c r="AC62" s="8"/>
      <c r="AD62" s="8"/>
      <c r="AE62" s="8"/>
      <c r="AR62" s="20"/>
    </row>
    <row r="63" spans="1:44" ht="12.9" customHeight="1">
      <c r="A63" s="23"/>
      <c r="B63" s="12"/>
      <c r="C63" s="12"/>
      <c r="D63" s="12"/>
      <c r="E63" s="12"/>
      <c r="F63" s="12"/>
      <c r="G63" s="12"/>
      <c r="H63" s="12"/>
      <c r="I63" s="13"/>
      <c r="J63" s="13"/>
      <c r="K63" s="14"/>
      <c r="L63" s="12"/>
      <c r="O63" s="23"/>
      <c r="P63" s="23"/>
      <c r="Q63" s="23"/>
      <c r="R63" s="23"/>
      <c r="S63" s="23"/>
      <c r="T63" s="23"/>
      <c r="U63" s="23"/>
      <c r="V63" s="23"/>
      <c r="W63" s="23"/>
      <c r="X63" s="23"/>
      <c r="Y63" s="23"/>
      <c r="Z63" s="23"/>
      <c r="AA63" s="23"/>
      <c r="AB63" s="23"/>
      <c r="AC63" s="5"/>
      <c r="AD63" s="5"/>
      <c r="AE63" s="5"/>
      <c r="AR63" s="20"/>
    </row>
    <row r="64" spans="1:44" ht="12.9" customHeight="1">
      <c r="A64" s="10"/>
      <c r="B64" s="395"/>
      <c r="C64" s="396"/>
      <c r="D64" s="396"/>
      <c r="E64" s="396"/>
      <c r="F64" s="396"/>
      <c r="G64" s="396"/>
      <c r="H64" s="396"/>
      <c r="I64" s="396"/>
      <c r="J64" s="396"/>
      <c r="K64" s="396"/>
      <c r="L64" s="11"/>
      <c r="M64" s="7"/>
      <c r="N64" s="7"/>
      <c r="O64" s="10"/>
      <c r="P64" s="10"/>
      <c r="Q64" s="10"/>
      <c r="R64" s="10"/>
      <c r="S64" s="10"/>
      <c r="T64" s="10"/>
      <c r="U64" s="10"/>
      <c r="V64" s="10"/>
      <c r="W64" s="10"/>
      <c r="X64" s="10"/>
      <c r="Y64" s="10"/>
      <c r="Z64" s="10"/>
      <c r="AA64" s="10"/>
      <c r="AB64" s="10"/>
      <c r="AC64" s="5"/>
      <c r="AD64" s="5"/>
      <c r="AE64" s="5"/>
      <c r="AR64" s="20"/>
    </row>
    <row r="65" spans="1:95" ht="12.9" customHeight="1">
      <c r="A65" s="5"/>
      <c r="B65" s="12"/>
      <c r="C65" s="12"/>
      <c r="D65" s="12"/>
      <c r="E65" s="12"/>
      <c r="F65" s="12"/>
      <c r="G65" s="12"/>
      <c r="H65" s="12"/>
      <c r="I65" s="13"/>
      <c r="J65" s="13"/>
      <c r="K65" s="14"/>
      <c r="L65" s="12"/>
      <c r="O65" s="5"/>
      <c r="P65" s="5"/>
      <c r="Q65" s="5"/>
      <c r="R65" s="5"/>
      <c r="S65" s="5"/>
      <c r="T65" s="5"/>
      <c r="U65" s="5"/>
      <c r="V65" s="5"/>
      <c r="W65" s="5"/>
      <c r="X65" s="5"/>
      <c r="Y65" s="5"/>
      <c r="Z65" s="5"/>
      <c r="AA65" s="5"/>
      <c r="AB65" s="5"/>
      <c r="AC65" s="5"/>
      <c r="AD65" s="5"/>
      <c r="AE65" s="5"/>
      <c r="AR65" s="20"/>
    </row>
    <row r="66" spans="1:95" ht="12.9" customHeight="1">
      <c r="A66" s="5"/>
      <c r="B66" s="394"/>
      <c r="C66" s="394"/>
      <c r="D66" s="394"/>
      <c r="E66" s="394"/>
      <c r="F66" s="394"/>
      <c r="G66" s="394"/>
      <c r="H66" s="394"/>
      <c r="I66" s="394"/>
      <c r="J66" s="394"/>
      <c r="K66" s="394"/>
      <c r="L66" s="12"/>
      <c r="O66" s="5"/>
      <c r="P66" s="5"/>
      <c r="Q66" s="5"/>
      <c r="R66" s="5"/>
      <c r="S66" s="5"/>
      <c r="T66" s="5"/>
      <c r="U66" s="5"/>
      <c r="V66" s="5"/>
      <c r="W66" s="5"/>
      <c r="X66" s="5"/>
      <c r="Y66" s="5"/>
      <c r="Z66" s="5"/>
      <c r="AA66" s="5"/>
      <c r="AB66" s="5"/>
      <c r="AC66" s="5"/>
      <c r="AD66" s="5"/>
      <c r="AE66" s="5"/>
      <c r="AR66" s="20"/>
    </row>
    <row r="67" spans="1:95" ht="12.9" customHeight="1">
      <c r="A67" s="5"/>
      <c r="B67" s="12"/>
      <c r="C67" s="15"/>
      <c r="D67" s="15"/>
      <c r="E67" s="15"/>
      <c r="F67" s="15"/>
      <c r="G67" s="15"/>
      <c r="H67" s="15"/>
      <c r="I67" s="16"/>
      <c r="J67" s="16"/>
      <c r="K67" s="16"/>
      <c r="L67" s="12"/>
      <c r="O67" s="5"/>
      <c r="P67" s="5"/>
      <c r="Q67" s="5"/>
      <c r="R67" s="5"/>
      <c r="S67" s="5"/>
      <c r="T67" s="5"/>
      <c r="U67" s="5"/>
      <c r="V67" s="5"/>
      <c r="W67" s="5"/>
      <c r="X67" s="5"/>
      <c r="Y67" s="5"/>
      <c r="Z67" s="5"/>
      <c r="AA67" s="5"/>
      <c r="AB67" s="5"/>
      <c r="AC67" s="5"/>
      <c r="AD67" s="5"/>
      <c r="AE67" s="5"/>
      <c r="AR67" s="20"/>
    </row>
    <row r="68" spans="1:95" ht="12.9" customHeight="1">
      <c r="A68" s="5"/>
      <c r="B68" s="381"/>
      <c r="C68" s="381"/>
      <c r="D68" s="381"/>
      <c r="E68" s="381"/>
      <c r="F68" s="381"/>
      <c r="G68" s="381"/>
      <c r="H68" s="381"/>
      <c r="I68" s="381"/>
      <c r="J68" s="381"/>
      <c r="K68" s="381"/>
      <c r="L68" s="12"/>
      <c r="O68" s="5"/>
      <c r="P68" s="5"/>
      <c r="Q68" s="5"/>
      <c r="R68" s="5"/>
      <c r="S68" s="5"/>
      <c r="T68" s="5"/>
      <c r="U68" s="5"/>
      <c r="V68" s="5"/>
      <c r="W68" s="5"/>
      <c r="X68" s="5"/>
      <c r="Y68" s="5"/>
      <c r="Z68" s="5"/>
      <c r="AA68" s="5"/>
      <c r="AB68" s="5"/>
      <c r="AC68" s="5"/>
      <c r="AD68" s="5"/>
      <c r="AE68" s="5"/>
      <c r="AR68" s="20"/>
    </row>
    <row r="69" spans="1:95" ht="12.9" customHeight="1">
      <c r="A69" s="5"/>
      <c r="B69" s="17"/>
      <c r="C69" s="17"/>
      <c r="D69" s="17"/>
      <c r="E69" s="17"/>
      <c r="F69" s="17"/>
      <c r="G69" s="17"/>
      <c r="H69" s="17"/>
      <c r="I69" s="18"/>
      <c r="J69" s="18"/>
      <c r="K69" s="18"/>
      <c r="L69" s="12"/>
      <c r="O69" s="5"/>
      <c r="P69" s="5"/>
      <c r="Q69" s="5"/>
      <c r="R69" s="5"/>
      <c r="S69" s="5"/>
      <c r="T69" s="5"/>
      <c r="U69" s="5"/>
      <c r="V69" s="5"/>
      <c r="W69" s="5"/>
      <c r="X69" s="5"/>
      <c r="Y69" s="5"/>
      <c r="Z69" s="5"/>
      <c r="AA69" s="5"/>
      <c r="AB69" s="5"/>
      <c r="AC69" s="5"/>
      <c r="AD69" s="5"/>
      <c r="AE69" s="5"/>
      <c r="AR69" s="20"/>
    </row>
    <row r="70" spans="1:95" ht="12.9" customHeight="1">
      <c r="A70" s="5"/>
      <c r="O70" s="5"/>
      <c r="P70" s="5"/>
      <c r="Q70" s="5"/>
      <c r="R70" s="5"/>
      <c r="S70" s="5"/>
      <c r="T70" s="5"/>
      <c r="U70" s="5"/>
      <c r="V70" s="5"/>
      <c r="W70" s="5"/>
      <c r="X70" s="5"/>
      <c r="Y70" s="5"/>
      <c r="Z70" s="5"/>
      <c r="AA70" s="5"/>
      <c r="AB70" s="5"/>
      <c r="AC70" s="5"/>
      <c r="AD70" s="5"/>
      <c r="AE70" s="5"/>
      <c r="AR70" s="20"/>
    </row>
    <row r="71" spans="1:95" ht="12.9" customHeight="1">
      <c r="A71" s="5"/>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R71" s="20"/>
    </row>
    <row r="72" spans="1:95" ht="12.9" customHeight="1">
      <c r="A72" s="5"/>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R72" s="20"/>
    </row>
    <row r="73" spans="1:95" ht="12.9" customHeight="1">
      <c r="A73" s="5"/>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R73" s="20"/>
    </row>
    <row r="74" spans="1:95" ht="12.9" customHeight="1">
      <c r="A74" s="5"/>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R74" s="20"/>
    </row>
    <row r="75" spans="1:95" ht="12.9" customHeight="1">
      <c r="A75" s="5"/>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R75" s="20"/>
    </row>
    <row r="76" spans="1:95" ht="12.75" customHeight="1">
      <c r="A76" s="5"/>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row>
    <row r="77" spans="1:95" s="7" customFormat="1" ht="12.9" customHeight="1">
      <c r="A77" s="5"/>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31"/>
      <c r="AN77" s="32"/>
      <c r="AR77" s="8"/>
      <c r="AS77" s="20"/>
      <c r="AT77" s="8"/>
      <c r="AU77" s="5"/>
      <c r="AV77" s="6"/>
      <c r="AW77" s="6"/>
      <c r="AX77" s="6"/>
      <c r="AY77" s="6"/>
      <c r="AZ77" s="6"/>
      <c r="BA77" s="21"/>
      <c r="BB77" s="21"/>
      <c r="BW77" s="6"/>
      <c r="BX77" s="6"/>
      <c r="BY77" s="6"/>
      <c r="BZ77" s="6"/>
      <c r="CA77" s="6"/>
      <c r="CB77" s="6"/>
      <c r="CC77" s="6"/>
      <c r="CD77" s="6"/>
      <c r="CE77" s="6"/>
      <c r="CF77" s="6"/>
      <c r="CG77" s="6"/>
      <c r="CH77" s="6"/>
      <c r="CI77" s="6"/>
      <c r="CJ77" s="6"/>
      <c r="CK77" s="6"/>
      <c r="CL77" s="6"/>
      <c r="CM77" s="6"/>
      <c r="CN77" s="6"/>
      <c r="CO77" s="6"/>
      <c r="CP77" s="6"/>
      <c r="CQ77" s="6"/>
    </row>
    <row r="78" spans="1:95" s="7" customFormat="1" ht="12.9" customHeight="1">
      <c r="A78" s="5"/>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31"/>
      <c r="AN78" s="32"/>
      <c r="AR78" s="8"/>
      <c r="AS78" s="20"/>
      <c r="AT78" s="8"/>
      <c r="AU78" s="5"/>
      <c r="AV78" s="6"/>
      <c r="AW78" s="6"/>
      <c r="AX78" s="6"/>
      <c r="AY78" s="6"/>
      <c r="AZ78" s="6"/>
      <c r="BA78" s="21"/>
      <c r="BB78" s="21"/>
      <c r="BW78" s="6"/>
      <c r="BX78" s="6"/>
      <c r="BY78" s="6"/>
      <c r="BZ78" s="6"/>
      <c r="CA78" s="6"/>
      <c r="CB78" s="6"/>
      <c r="CC78" s="6"/>
      <c r="CD78" s="6"/>
      <c r="CE78" s="6"/>
      <c r="CF78" s="6"/>
      <c r="CG78" s="6"/>
      <c r="CH78" s="6"/>
      <c r="CI78" s="6"/>
      <c r="CJ78" s="6"/>
      <c r="CK78" s="6"/>
      <c r="CL78" s="6"/>
      <c r="CM78" s="6"/>
      <c r="CN78" s="6"/>
      <c r="CO78" s="6"/>
      <c r="CP78" s="6"/>
      <c r="CQ78" s="6"/>
    </row>
    <row r="79" spans="1:95" ht="12.9" customHeight="1">
      <c r="A79" s="5"/>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row>
    <row r="80" spans="1:95" ht="12.9" customHeight="1">
      <c r="A80" s="5"/>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row>
    <row r="81" spans="1:95" ht="15" customHeight="1">
      <c r="A81" s="5"/>
      <c r="B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row>
    <row r="82" spans="1:95" ht="15" customHeight="1">
      <c r="A82" s="5"/>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row>
    <row r="83" spans="1:95" ht="15" hidden="1">
      <c r="A83" s="5"/>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row>
    <row r="84" spans="1:95" ht="13.5" customHeight="1">
      <c r="A84" s="5"/>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row>
    <row r="85" spans="1:95" ht="13.5" customHeight="1">
      <c r="A85" s="5"/>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row>
    <row r="86" spans="1:95" ht="13.5" customHeight="1">
      <c r="A86" s="5"/>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row>
    <row r="87" spans="1:95" ht="13.5" customHeight="1">
      <c r="A87" s="5"/>
      <c r="B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row>
    <row r="88" spans="1:95" s="21" customFormat="1" ht="20.100000000000001" customHeight="1">
      <c r="A88" s="5"/>
      <c r="B88" s="5"/>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31"/>
      <c r="AG88" s="7"/>
      <c r="AH88" s="7"/>
      <c r="AI88" s="7"/>
      <c r="AJ88" s="7"/>
      <c r="AK88" s="7"/>
      <c r="AL88" s="7"/>
      <c r="AM88" s="7"/>
      <c r="AN88" s="32"/>
      <c r="AO88" s="7"/>
      <c r="AP88" s="7"/>
      <c r="AQ88" s="7"/>
      <c r="AR88" s="8"/>
      <c r="AS88" s="20"/>
      <c r="AT88" s="8"/>
      <c r="AU88" s="5"/>
      <c r="AV88" s="6"/>
      <c r="AW88" s="6"/>
      <c r="AX88" s="6"/>
      <c r="AY88" s="6"/>
      <c r="AZ88" s="6"/>
      <c r="BC88" s="7"/>
      <c r="BD88" s="7"/>
      <c r="BE88" s="7"/>
      <c r="BF88" s="7"/>
      <c r="BG88" s="7"/>
      <c r="BH88" s="7"/>
      <c r="BI88" s="7"/>
      <c r="BJ88" s="7"/>
      <c r="BK88" s="7"/>
      <c r="BL88" s="7"/>
      <c r="BM88" s="7"/>
      <c r="BN88" s="7"/>
      <c r="BO88" s="7"/>
      <c r="BP88" s="7"/>
      <c r="BQ88" s="7"/>
      <c r="BR88" s="7"/>
      <c r="BS88" s="7"/>
      <c r="BT88" s="7"/>
      <c r="BU88" s="7"/>
      <c r="BV88" s="7"/>
      <c r="BW88" s="6"/>
      <c r="BX88" s="6"/>
      <c r="BY88" s="6"/>
      <c r="BZ88" s="6"/>
      <c r="CA88" s="6"/>
      <c r="CB88" s="6"/>
      <c r="CC88" s="6"/>
      <c r="CD88" s="6"/>
      <c r="CE88" s="6"/>
      <c r="CF88" s="6"/>
      <c r="CG88" s="6"/>
      <c r="CH88" s="6"/>
      <c r="CI88" s="6"/>
      <c r="CJ88" s="6"/>
      <c r="CK88" s="6"/>
      <c r="CL88" s="6"/>
      <c r="CM88" s="6"/>
      <c r="CN88" s="6"/>
      <c r="CO88" s="6"/>
      <c r="CP88" s="6"/>
      <c r="CQ88" s="6"/>
    </row>
    <row r="89" spans="1:95" s="21" customFormat="1" ht="13.5" customHeight="1">
      <c r="A89" s="5"/>
      <c r="B89" s="5"/>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31"/>
      <c r="AG89" s="7"/>
      <c r="AH89" s="7"/>
      <c r="AI89" s="7"/>
      <c r="AJ89" s="7"/>
      <c r="AK89" s="7"/>
      <c r="AL89" s="7"/>
      <c r="AM89" s="7"/>
      <c r="AN89" s="32"/>
      <c r="AO89" s="7"/>
      <c r="AP89" s="7"/>
      <c r="AQ89" s="7"/>
      <c r="AR89" s="8"/>
      <c r="AS89" s="20"/>
      <c r="AT89" s="8"/>
      <c r="AU89" s="5"/>
      <c r="AV89" s="6"/>
      <c r="AW89" s="6"/>
      <c r="AX89" s="6"/>
      <c r="AY89" s="6"/>
      <c r="AZ89" s="6"/>
      <c r="BC89" s="7"/>
      <c r="BD89" s="7"/>
      <c r="BE89" s="7"/>
      <c r="BF89" s="7"/>
      <c r="BG89" s="7"/>
      <c r="BH89" s="7"/>
      <c r="BI89" s="7"/>
      <c r="BJ89" s="7"/>
      <c r="BK89" s="7"/>
      <c r="BL89" s="7"/>
      <c r="BM89" s="7"/>
      <c r="BN89" s="7"/>
      <c r="BO89" s="7"/>
      <c r="BP89" s="7"/>
      <c r="BQ89" s="7"/>
      <c r="BR89" s="7"/>
      <c r="BS89" s="7"/>
      <c r="BT89" s="7"/>
      <c r="BU89" s="7"/>
      <c r="BV89" s="7"/>
      <c r="BW89" s="6"/>
      <c r="BX89" s="6"/>
      <c r="BY89" s="6"/>
      <c r="BZ89" s="6"/>
      <c r="CA89" s="6"/>
      <c r="CB89" s="6"/>
      <c r="CC89" s="6"/>
      <c r="CD89" s="6"/>
      <c r="CE89" s="6"/>
      <c r="CF89" s="6"/>
      <c r="CG89" s="6"/>
      <c r="CH89" s="6"/>
      <c r="CI89" s="6"/>
      <c r="CJ89" s="6"/>
      <c r="CK89" s="6"/>
      <c r="CL89" s="6"/>
      <c r="CM89" s="6"/>
      <c r="CN89" s="6"/>
      <c r="CO89" s="6"/>
      <c r="CP89" s="6"/>
      <c r="CQ89" s="6"/>
    </row>
    <row r="90" spans="1:95" ht="13.5" customHeight="1">
      <c r="A90" s="5"/>
      <c r="B90" s="5"/>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row>
    <row r="91" spans="1:95" ht="13.5" customHeight="1">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row>
    <row r="92" spans="1:95" ht="13.5" customHeight="1">
      <c r="A92" s="5"/>
      <c r="B92" s="5"/>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row>
    <row r="93" spans="1:95" ht="13.5" customHeight="1">
      <c r="A93" s="5"/>
      <c r="B93" s="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row>
    <row r="94" spans="1:95" ht="13.5" customHeight="1">
      <c r="A94" s="5"/>
      <c r="B94" s="5"/>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row>
    <row r="95" spans="1:95" ht="13.5" customHeight="1">
      <c r="A95" s="5"/>
      <c r="B95" s="5"/>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row>
    <row r="96" spans="1:95" ht="13.5" customHeight="1">
      <c r="A96" s="5"/>
      <c r="B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row>
    <row r="97" spans="1:31" ht="13.5" customHeight="1">
      <c r="A97" s="5"/>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row>
    <row r="98" spans="1:31" ht="13.5" customHeight="1">
      <c r="A98" s="5"/>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row>
    <row r="99" spans="1:31" ht="13.5" customHeight="1">
      <c r="A99" s="5"/>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row>
    <row r="100" spans="1:31" ht="13.5" customHeight="1">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row>
    <row r="101" spans="1:31" ht="13.5" customHeight="1">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row>
    <row r="102" spans="1:31" ht="13.5" customHeight="1">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row>
    <row r="103" spans="1:31" ht="13.5" customHeight="1">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row>
    <row r="104" spans="1:31" ht="13.5" customHeight="1">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row>
    <row r="105" spans="1:31" ht="13.5" customHeight="1">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row>
    <row r="106" spans="1:31" ht="13.5" customHeight="1">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row>
    <row r="107" spans="1:31" ht="13.5" customHeight="1">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row>
    <row r="108" spans="1:31" ht="13.5" customHeight="1">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row>
    <row r="109" spans="1:31" ht="13.5" customHeight="1">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row>
    <row r="110" spans="1:31" ht="13.5" customHeight="1">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row>
    <row r="111" spans="1:31" ht="13.5" customHeight="1">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row>
    <row r="112" spans="1:31" ht="13.5" customHeight="1">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row>
    <row r="113" spans="1:31" ht="13.5" customHeight="1">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row>
    <row r="114" spans="1:31" ht="13.5" customHeight="1">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row>
    <row r="115" spans="1:31" ht="14.25" customHeight="1">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row>
    <row r="116" spans="1:31" ht="13.5" customHeight="1">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row>
    <row r="117" spans="1:31" ht="13.5" customHeight="1">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row>
    <row r="118" spans="1:31" ht="13.5" customHeight="1">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5"/>
    </row>
    <row r="119" spans="1:31" ht="13.5" customHeight="1">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row>
    <row r="120" spans="1:31" ht="13.5" customHeight="1">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row>
    <row r="121" spans="1:31" ht="13.5" customHeight="1">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row>
    <row r="122" spans="1:31" ht="13.5" customHeight="1">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row>
    <row r="123" spans="1:31" ht="13.5" customHeight="1">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5"/>
    </row>
    <row r="124" spans="1:31" ht="13.5" customHeight="1">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5"/>
    </row>
    <row r="125" spans="1:31" ht="13.5" customHeight="1">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row>
    <row r="126" spans="1:31" ht="13.5" customHeight="1">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row>
    <row r="127" spans="1:31" ht="13.5" customHeight="1">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5"/>
    </row>
    <row r="128" spans="1:31" ht="15" hidden="1">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5"/>
    </row>
    <row r="129" spans="1:31" ht="15" hidden="1">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c r="AE129" s="5"/>
    </row>
    <row r="130" spans="1:31" ht="20.100000000000001" customHeight="1">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5"/>
    </row>
    <row r="131" spans="1:31" ht="15" hidden="1">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5"/>
    </row>
    <row r="132" spans="1:31" ht="15" hidden="1">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5"/>
    </row>
    <row r="133" spans="1:31" ht="13.5" customHeight="1">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5"/>
    </row>
    <row r="134" spans="1:31" ht="15" hidden="1">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c r="AE134" s="5"/>
    </row>
    <row r="135" spans="1:31" ht="13.5" customHeight="1">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c r="AE135" s="5"/>
    </row>
    <row r="136" spans="1:31" ht="15" hidden="1">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c r="AE136" s="5"/>
    </row>
    <row r="137" spans="1:31" ht="15" hidden="1">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5"/>
    </row>
    <row r="138" spans="1:31" ht="15" hidden="1">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c r="AE138" s="5"/>
    </row>
    <row r="139" spans="1:31" ht="15" hidden="1">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c r="AE139" s="5"/>
    </row>
    <row r="140" spans="1:31" ht="13.5" customHeight="1">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c r="AE140" s="5"/>
    </row>
    <row r="141" spans="1:31" ht="20.100000000000001" customHeight="1">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c r="AE141" s="5"/>
    </row>
    <row r="142" spans="1:31" ht="15" hidden="1">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c r="AA142" s="5"/>
      <c r="AB142" s="5"/>
      <c r="AC142" s="5"/>
      <c r="AD142" s="5"/>
      <c r="AE142" s="5"/>
    </row>
    <row r="143" spans="1:31" ht="13.5" customHeight="1">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c r="AA143" s="5"/>
      <c r="AB143" s="5"/>
      <c r="AC143" s="5"/>
      <c r="AD143" s="5"/>
      <c r="AE143" s="5"/>
    </row>
    <row r="144" spans="1:31" ht="15" hidden="1">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c r="AA144" s="5"/>
      <c r="AB144" s="5"/>
      <c r="AC144" s="5"/>
      <c r="AD144" s="5"/>
      <c r="AE144" s="5"/>
    </row>
    <row r="145" spans="1:31" ht="13.5" customHeight="1">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c r="AA145" s="5"/>
      <c r="AB145" s="5"/>
      <c r="AC145" s="5"/>
      <c r="AD145" s="5"/>
      <c r="AE145" s="5"/>
    </row>
    <row r="146" spans="1:31" ht="15" hidden="1">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c r="AA146" s="5"/>
      <c r="AB146" s="5"/>
      <c r="AC146" s="5"/>
      <c r="AD146" s="5"/>
      <c r="AE146" s="5"/>
    </row>
    <row r="147" spans="1:31" ht="15" hidden="1">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c r="AA147" s="5"/>
      <c r="AB147" s="5"/>
      <c r="AC147" s="5"/>
      <c r="AD147" s="5"/>
      <c r="AE147" s="5"/>
    </row>
    <row r="148" spans="1:31" ht="15" hidden="1">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c r="AA148" s="5"/>
      <c r="AB148" s="5"/>
      <c r="AC148" s="5"/>
      <c r="AD148" s="5"/>
      <c r="AE148" s="5"/>
    </row>
    <row r="149" spans="1:31" ht="15" hidden="1">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c r="AA149" s="5"/>
      <c r="AB149" s="5"/>
      <c r="AC149" s="5"/>
      <c r="AD149" s="5"/>
      <c r="AE149" s="5"/>
    </row>
    <row r="150" spans="1:31" ht="13.5" customHeight="1">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c r="AA150" s="5"/>
      <c r="AB150" s="5"/>
      <c r="AC150" s="5"/>
      <c r="AD150" s="5"/>
      <c r="AE150" s="5"/>
    </row>
    <row r="151" spans="1:31" ht="15" hidden="1">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c r="AA151" s="5"/>
      <c r="AB151" s="5"/>
      <c r="AC151" s="5"/>
      <c r="AD151" s="5"/>
      <c r="AE151" s="5"/>
    </row>
    <row r="152" spans="1:31" ht="13.5" customHeight="1">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c r="AA152" s="5"/>
      <c r="AB152" s="5"/>
      <c r="AC152" s="5"/>
      <c r="AD152" s="5"/>
      <c r="AE152" s="5"/>
    </row>
    <row r="153" spans="1:31" ht="15" hidden="1">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c r="AA153" s="5"/>
      <c r="AB153" s="5"/>
      <c r="AC153" s="5"/>
      <c r="AD153" s="5"/>
      <c r="AE153" s="5"/>
    </row>
    <row r="154" spans="1:31" ht="15" hidden="1">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c r="AA154" s="5"/>
      <c r="AB154" s="5"/>
      <c r="AC154" s="5"/>
      <c r="AD154" s="5"/>
      <c r="AE154" s="5"/>
    </row>
    <row r="155" spans="1:31" ht="15" hidden="1">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row>
    <row r="156" spans="1:31" ht="15" hidden="1">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row>
    <row r="157" spans="1:31" ht="15" hidden="1">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c r="AA157" s="5"/>
      <c r="AB157" s="5"/>
      <c r="AC157" s="5"/>
      <c r="AD157" s="5"/>
      <c r="AE157" s="5"/>
    </row>
    <row r="158" spans="1:31" ht="15" hidden="1">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c r="AA158" s="5"/>
      <c r="AB158" s="5"/>
      <c r="AC158" s="5"/>
      <c r="AD158" s="5"/>
      <c r="AE158" s="5"/>
    </row>
    <row r="159" spans="1:31" ht="15" hidden="1">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c r="AA159" s="5"/>
      <c r="AB159" s="5"/>
      <c r="AC159" s="5"/>
      <c r="AD159" s="5"/>
      <c r="AE159" s="5"/>
    </row>
    <row r="160" spans="1:31" ht="15" hidden="1">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c r="AA160" s="5"/>
      <c r="AB160" s="5"/>
      <c r="AC160" s="5"/>
      <c r="AD160" s="5"/>
      <c r="AE160" s="5"/>
    </row>
    <row r="161" spans="1:31" ht="15" hidden="1">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c r="AA161" s="5"/>
      <c r="AB161" s="5"/>
      <c r="AC161" s="5"/>
      <c r="AD161" s="5"/>
      <c r="AE161" s="5"/>
    </row>
    <row r="162" spans="1:31" ht="15" hidden="1">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c r="AE162" s="5"/>
    </row>
    <row r="163" spans="1:31" ht="15" hidden="1">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c r="AA163" s="5"/>
      <c r="AB163" s="5"/>
      <c r="AC163" s="5"/>
      <c r="AD163" s="5"/>
      <c r="AE163" s="5"/>
    </row>
    <row r="164" spans="1:31" ht="15" hidden="1">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c r="AA164" s="5"/>
      <c r="AB164" s="5"/>
      <c r="AC164" s="5"/>
      <c r="AD164" s="5"/>
      <c r="AE164" s="5"/>
    </row>
    <row r="165" spans="1:31" ht="15" hidden="1">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c r="AA165" s="5"/>
      <c r="AB165" s="5"/>
      <c r="AC165" s="5"/>
      <c r="AD165" s="5"/>
      <c r="AE165" s="5"/>
    </row>
    <row r="166" spans="1:31" ht="15" hidden="1">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c r="AA166" s="5"/>
      <c r="AB166" s="5"/>
      <c r="AC166" s="5"/>
      <c r="AD166" s="5"/>
      <c r="AE166" s="5"/>
    </row>
    <row r="167" spans="1:31" ht="15" hidden="1">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c r="AA167" s="5"/>
      <c r="AB167" s="5"/>
      <c r="AC167" s="5"/>
      <c r="AD167" s="5"/>
      <c r="AE167" s="5"/>
    </row>
    <row r="168" spans="1:31" ht="15" hidden="1">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row>
    <row r="169" spans="1:31" ht="15" hidden="1">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c r="AA169" s="5"/>
      <c r="AB169" s="5"/>
      <c r="AC169" s="5"/>
      <c r="AD169" s="5"/>
      <c r="AE169" s="5"/>
    </row>
    <row r="170" spans="1:31" ht="15" hidden="1">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c r="AA170" s="5"/>
      <c r="AB170" s="5"/>
      <c r="AC170" s="5"/>
      <c r="AD170" s="5"/>
      <c r="AE170" s="5"/>
    </row>
    <row r="171" spans="1:31" ht="15" hidden="1">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c r="AA171" s="5"/>
      <c r="AB171" s="5"/>
      <c r="AC171" s="5"/>
      <c r="AD171" s="5"/>
      <c r="AE171" s="5"/>
    </row>
    <row r="172" spans="1:31" ht="15" hidden="1">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c r="AA172" s="5"/>
      <c r="AB172" s="5"/>
      <c r="AC172" s="5"/>
      <c r="AD172" s="5"/>
      <c r="AE172" s="5"/>
    </row>
    <row r="173" spans="1:31" ht="15" hidden="1">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c r="AA173" s="5"/>
      <c r="AB173" s="5"/>
      <c r="AC173" s="5"/>
      <c r="AD173" s="5"/>
      <c r="AE173" s="5"/>
    </row>
    <row r="174" spans="1:31" ht="15" hidden="1">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c r="AA174" s="5"/>
      <c r="AB174" s="5"/>
      <c r="AC174" s="5"/>
      <c r="AD174" s="5"/>
      <c r="AE174" s="5"/>
    </row>
    <row r="175" spans="1:31" ht="15" hidden="1">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c r="AA175" s="5"/>
      <c r="AB175" s="5"/>
      <c r="AC175" s="5"/>
      <c r="AD175" s="5"/>
      <c r="AE175" s="5"/>
    </row>
    <row r="176" spans="1:31" ht="15" hidden="1">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c r="AA176" s="5"/>
      <c r="AB176" s="5"/>
      <c r="AC176" s="5"/>
      <c r="AD176" s="5"/>
      <c r="AE176" s="5"/>
    </row>
    <row r="177" spans="1:33" ht="15" hidden="1">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c r="AA177" s="5"/>
      <c r="AB177" s="5"/>
      <c r="AC177" s="5"/>
      <c r="AD177" s="5"/>
      <c r="AE177" s="5"/>
    </row>
    <row r="178" spans="1:33" ht="15" hidden="1">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c r="AA178" s="5"/>
      <c r="AB178" s="5"/>
      <c r="AC178" s="5"/>
      <c r="AD178" s="5"/>
      <c r="AE178" s="5"/>
    </row>
    <row r="179" spans="1:33" ht="15" hidden="1">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c r="AA179" s="5"/>
      <c r="AB179" s="5"/>
      <c r="AC179" s="5"/>
      <c r="AD179" s="5"/>
      <c r="AE179" s="5"/>
    </row>
    <row r="180" spans="1:33" ht="15" hidden="1">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row>
    <row r="181" spans="1:33" ht="15" hidden="1">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c r="AA181" s="5"/>
      <c r="AB181" s="5"/>
      <c r="AC181" s="5"/>
      <c r="AD181" s="5"/>
      <c r="AE181" s="5"/>
    </row>
    <row r="182" spans="1:33" ht="15" hidden="1">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c r="AA182" s="5"/>
      <c r="AB182" s="5"/>
      <c r="AC182" s="5"/>
      <c r="AD182" s="5"/>
      <c r="AE182" s="5"/>
    </row>
    <row r="183" spans="1:33" ht="15" hidden="1">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c r="AA183" s="5"/>
      <c r="AB183" s="5"/>
      <c r="AC183" s="5"/>
      <c r="AD183" s="5"/>
      <c r="AE183" s="5"/>
    </row>
    <row r="184" spans="1:33" ht="15" hidden="1">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c r="AA184" s="5"/>
      <c r="AB184" s="5"/>
      <c r="AC184" s="5"/>
      <c r="AD184" s="5"/>
      <c r="AE184" s="5"/>
    </row>
    <row r="185" spans="1:33" ht="15" hidden="1">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c r="AA185" s="5"/>
      <c r="AB185" s="5"/>
      <c r="AC185" s="5"/>
      <c r="AD185" s="5"/>
      <c r="AE185" s="5"/>
    </row>
    <row r="186" spans="1:33" ht="15" hidden="1">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c r="AA186" s="5"/>
      <c r="AB186" s="5"/>
      <c r="AC186" s="5"/>
      <c r="AD186" s="5"/>
      <c r="AE186" s="5"/>
    </row>
    <row r="187" spans="1:33" ht="15" hidden="1">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c r="AA187" s="5"/>
      <c r="AB187" s="5"/>
      <c r="AC187" s="5"/>
      <c r="AD187" s="5"/>
      <c r="AE187" s="5"/>
    </row>
    <row r="188" spans="1:33" ht="15" hidden="1">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c r="AA188" s="5"/>
      <c r="AB188" s="5"/>
      <c r="AC188" s="5"/>
      <c r="AD188" s="5"/>
      <c r="AE188" s="5"/>
    </row>
    <row r="189" spans="1:33" ht="15" hidden="1">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c r="AA189" s="5"/>
      <c r="AB189" s="5"/>
      <c r="AC189" s="5"/>
      <c r="AD189" s="5"/>
      <c r="AE189" s="5"/>
    </row>
    <row r="190" spans="1:33" ht="15" hidden="1">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c r="AA190" s="5"/>
      <c r="AB190" s="5"/>
      <c r="AC190" s="5"/>
      <c r="AD190" s="5"/>
      <c r="AE190" s="5"/>
    </row>
    <row r="191" spans="1:33" ht="15" hidden="1">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c r="AA191" s="5"/>
      <c r="AB191" s="5"/>
      <c r="AC191" s="5"/>
      <c r="AD191" s="5"/>
      <c r="AE191" s="5"/>
    </row>
    <row r="192" spans="1:33" ht="15" hidden="1">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G192" s="31"/>
    </row>
    <row r="193" spans="1:33" ht="15" hidden="1">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c r="AA193" s="5"/>
      <c r="AB193" s="5"/>
      <c r="AC193" s="5"/>
      <c r="AD193" s="5"/>
      <c r="AE193" s="5"/>
      <c r="AG193" s="31"/>
    </row>
    <row r="194" spans="1:33" ht="15" hidden="1">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c r="AA194" s="5"/>
      <c r="AB194" s="5"/>
      <c r="AC194" s="5"/>
      <c r="AD194" s="5"/>
      <c r="AE194" s="5"/>
      <c r="AG194" s="31"/>
    </row>
    <row r="195" spans="1:33" ht="15" hidden="1">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c r="AA195" s="5"/>
      <c r="AB195" s="5"/>
      <c r="AC195" s="5"/>
      <c r="AD195" s="5"/>
      <c r="AE195" s="5"/>
      <c r="AG195" s="31"/>
    </row>
    <row r="196" spans="1:33" ht="15" hidden="1">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c r="AA196" s="5"/>
      <c r="AB196" s="5"/>
      <c r="AC196" s="5"/>
      <c r="AD196" s="5"/>
      <c r="AE196" s="5"/>
      <c r="AG196" s="31"/>
    </row>
    <row r="197" spans="1:33" ht="15" hidden="1">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c r="AA197" s="5"/>
      <c r="AB197" s="5"/>
      <c r="AC197" s="5"/>
      <c r="AD197" s="5"/>
      <c r="AE197" s="5"/>
      <c r="AG197" s="31"/>
    </row>
    <row r="198" spans="1:33" ht="15" hidden="1">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c r="AA198" s="5"/>
      <c r="AB198" s="5"/>
      <c r="AC198" s="5"/>
      <c r="AD198" s="5"/>
      <c r="AE198" s="5"/>
      <c r="AG198" s="31"/>
    </row>
    <row r="199" spans="1:33" ht="15" hidden="1">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c r="AA199" s="5"/>
      <c r="AB199" s="5"/>
      <c r="AC199" s="5"/>
      <c r="AD199" s="5"/>
      <c r="AE199" s="5"/>
      <c r="AG199" s="31"/>
    </row>
    <row r="200" spans="1:33" ht="15" hidden="1">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c r="AA200" s="5"/>
      <c r="AB200" s="5"/>
      <c r="AC200" s="5"/>
      <c r="AD200" s="5"/>
      <c r="AE200" s="5"/>
      <c r="AG200" s="31"/>
    </row>
    <row r="201" spans="1:33" ht="15" hidden="1">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c r="AA201" s="5"/>
      <c r="AB201" s="5"/>
      <c r="AC201" s="5"/>
      <c r="AD201" s="5"/>
      <c r="AE201" s="5"/>
      <c r="AG201" s="31"/>
    </row>
    <row r="202" spans="1:33" ht="15" hidden="1">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c r="AA202" s="5"/>
      <c r="AB202" s="5"/>
      <c r="AC202" s="5"/>
      <c r="AD202" s="5"/>
      <c r="AE202" s="5"/>
      <c r="AG202" s="31"/>
    </row>
    <row r="203" spans="1:33" ht="15" hidden="1">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c r="AA203" s="5"/>
      <c r="AB203" s="5"/>
      <c r="AC203" s="5"/>
      <c r="AD203" s="5"/>
      <c r="AE203" s="5"/>
      <c r="AG203" s="31"/>
    </row>
    <row r="204" spans="1:33" ht="15" hidden="1">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G204" s="31"/>
    </row>
    <row r="205" spans="1:33" ht="15" hidden="1">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c r="AA205" s="5"/>
      <c r="AB205" s="5"/>
      <c r="AC205" s="5"/>
      <c r="AD205" s="5"/>
      <c r="AE205" s="5"/>
      <c r="AG205" s="31"/>
    </row>
    <row r="206" spans="1:33" ht="15" hidden="1">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c r="AA206" s="5"/>
      <c r="AB206" s="5"/>
      <c r="AC206" s="5"/>
      <c r="AD206" s="5"/>
      <c r="AE206" s="5"/>
      <c r="AG206" s="31"/>
    </row>
    <row r="207" spans="1:33" ht="15" hidden="1">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c r="AA207" s="5"/>
      <c r="AB207" s="5"/>
      <c r="AC207" s="5"/>
      <c r="AD207" s="5"/>
      <c r="AE207" s="5"/>
      <c r="AG207" s="31"/>
    </row>
    <row r="208" spans="1:33" ht="15" hidden="1">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c r="AA208" s="5"/>
      <c r="AB208" s="5"/>
      <c r="AC208" s="5"/>
      <c r="AD208" s="5"/>
      <c r="AE208" s="5"/>
      <c r="AG208" s="31"/>
    </row>
    <row r="209" spans="1:33" ht="15" hidden="1">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c r="AA209" s="5"/>
      <c r="AB209" s="5"/>
      <c r="AC209" s="5"/>
      <c r="AD209" s="5"/>
      <c r="AE209" s="5"/>
      <c r="AG209" s="31"/>
    </row>
    <row r="210" spans="1:33" ht="15" hidden="1">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c r="AA210" s="5"/>
      <c r="AB210" s="5"/>
      <c r="AC210" s="5"/>
      <c r="AD210" s="5"/>
      <c r="AE210" s="5"/>
      <c r="AG210" s="31"/>
    </row>
    <row r="211" spans="1:33" ht="15" hidden="1">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c r="AA211" s="5"/>
      <c r="AB211" s="5"/>
      <c r="AC211" s="5"/>
      <c r="AD211" s="5"/>
      <c r="AE211" s="5"/>
      <c r="AG211" s="31"/>
    </row>
    <row r="212" spans="1:33" ht="15" hidden="1">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c r="AA212" s="5"/>
      <c r="AB212" s="5"/>
      <c r="AC212" s="5"/>
      <c r="AD212" s="5"/>
      <c r="AE212" s="5"/>
      <c r="AG212" s="31"/>
    </row>
    <row r="213" spans="1:33" ht="15" hidden="1">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c r="AA213" s="5"/>
      <c r="AB213" s="5"/>
      <c r="AC213" s="5"/>
      <c r="AD213" s="5"/>
      <c r="AE213" s="5"/>
      <c r="AG213" s="31"/>
    </row>
    <row r="214" spans="1:33" ht="15" hidden="1">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c r="AA214" s="5"/>
      <c r="AB214" s="5"/>
      <c r="AC214" s="5"/>
      <c r="AD214" s="5"/>
      <c r="AE214" s="5"/>
      <c r="AG214" s="31"/>
    </row>
    <row r="215" spans="1:33" ht="15" hidden="1">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c r="AA215" s="5"/>
      <c r="AB215" s="5"/>
      <c r="AC215" s="5"/>
      <c r="AD215" s="5"/>
      <c r="AE215" s="5"/>
      <c r="AG215" s="31"/>
    </row>
    <row r="216" spans="1:33" ht="15" hidden="1">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c r="AA216" s="5"/>
      <c r="AB216" s="5"/>
      <c r="AC216" s="5"/>
      <c r="AD216" s="5"/>
      <c r="AE216" s="5"/>
      <c r="AG216" s="31"/>
    </row>
    <row r="217" spans="1:33" ht="15" hidden="1">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c r="AA217" s="5"/>
      <c r="AB217" s="5"/>
      <c r="AC217" s="5"/>
      <c r="AD217" s="5"/>
      <c r="AE217" s="5"/>
      <c r="AG217" s="31"/>
    </row>
    <row r="218" spans="1:33" ht="15" hidden="1">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c r="AA218" s="5"/>
      <c r="AB218" s="5"/>
      <c r="AC218" s="5"/>
      <c r="AD218" s="5"/>
      <c r="AE218" s="5"/>
      <c r="AG218" s="31"/>
    </row>
    <row r="219" spans="1:33" ht="15" hidden="1">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c r="AA219" s="5"/>
      <c r="AB219" s="5"/>
      <c r="AC219" s="5"/>
      <c r="AD219" s="5"/>
      <c r="AE219" s="5"/>
      <c r="AG219" s="31"/>
    </row>
    <row r="220" spans="1:33" ht="15" hidden="1">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c r="AA220" s="5"/>
      <c r="AB220" s="5"/>
      <c r="AC220" s="5"/>
      <c r="AD220" s="5"/>
      <c r="AE220" s="5"/>
      <c r="AG220" s="31"/>
    </row>
    <row r="221" spans="1:33" ht="15" hidden="1">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c r="AA221" s="5"/>
      <c r="AB221" s="5"/>
      <c r="AC221" s="5"/>
      <c r="AD221" s="5"/>
      <c r="AE221" s="5"/>
      <c r="AG221" s="31"/>
    </row>
    <row r="222" spans="1:33" ht="15" hidden="1">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c r="AA222" s="5"/>
      <c r="AB222" s="5"/>
      <c r="AC222" s="5"/>
      <c r="AD222" s="5"/>
      <c r="AE222" s="5"/>
      <c r="AG222" s="31"/>
    </row>
    <row r="223" spans="1:33" ht="15" hidden="1">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c r="AA223" s="5"/>
      <c r="AB223" s="5"/>
      <c r="AC223" s="5"/>
      <c r="AD223" s="5"/>
      <c r="AE223" s="5"/>
      <c r="AG223" s="31"/>
    </row>
    <row r="224" spans="1:33" ht="15" hidden="1">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c r="AA224" s="5"/>
      <c r="AB224" s="5"/>
      <c r="AC224" s="5"/>
      <c r="AD224" s="5"/>
      <c r="AE224" s="5"/>
      <c r="AG224" s="31"/>
    </row>
    <row r="225" spans="1:33" ht="15" hidden="1">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c r="AA225" s="5"/>
      <c r="AB225" s="5"/>
      <c r="AC225" s="5"/>
      <c r="AD225" s="5"/>
      <c r="AE225" s="5"/>
      <c r="AG225" s="31"/>
    </row>
    <row r="226" spans="1:33" ht="15" hidden="1">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c r="AA226" s="5"/>
      <c r="AB226" s="5"/>
      <c r="AC226" s="5"/>
      <c r="AD226" s="5"/>
      <c r="AE226" s="5"/>
      <c r="AG226" s="31"/>
    </row>
    <row r="227" spans="1:33" ht="15" hidden="1">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c r="AA227" s="5"/>
      <c r="AB227" s="5"/>
      <c r="AC227" s="5"/>
      <c r="AD227" s="5"/>
      <c r="AE227" s="5"/>
      <c r="AG227" s="31"/>
    </row>
    <row r="228" spans="1:33" ht="15" hidden="1">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c r="AA228" s="5"/>
      <c r="AB228" s="5"/>
      <c r="AC228" s="5"/>
      <c r="AD228" s="5"/>
      <c r="AE228" s="5"/>
      <c r="AG228" s="31"/>
    </row>
    <row r="229" spans="1:33" ht="15" hidden="1">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c r="AA229" s="5"/>
      <c r="AB229" s="5"/>
      <c r="AC229" s="5"/>
      <c r="AD229" s="5"/>
      <c r="AE229" s="5"/>
      <c r="AG229" s="31"/>
    </row>
    <row r="230" spans="1:33" ht="15" hidden="1">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c r="AA230" s="5"/>
      <c r="AB230" s="5"/>
      <c r="AC230" s="5"/>
      <c r="AD230" s="5"/>
      <c r="AE230" s="5"/>
      <c r="AG230" s="31"/>
    </row>
    <row r="231" spans="1:33" ht="15" hidden="1">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c r="AA231" s="5"/>
      <c r="AB231" s="5"/>
      <c r="AC231" s="5"/>
      <c r="AD231" s="5"/>
      <c r="AE231" s="5"/>
      <c r="AG231" s="31"/>
    </row>
    <row r="232" spans="1:33" ht="15" hidden="1">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c r="AA232" s="5"/>
      <c r="AB232" s="5"/>
      <c r="AC232" s="5"/>
      <c r="AD232" s="5"/>
      <c r="AE232" s="5"/>
      <c r="AG232" s="31"/>
    </row>
    <row r="233" spans="1:33" ht="15" hidden="1">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c r="AA233" s="5"/>
      <c r="AB233" s="5"/>
      <c r="AC233" s="5"/>
      <c r="AD233" s="5"/>
      <c r="AE233" s="5"/>
      <c r="AG233" s="31"/>
    </row>
    <row r="234" spans="1:33" ht="15" hidden="1">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c r="AA234" s="5"/>
      <c r="AB234" s="5"/>
      <c r="AC234" s="5"/>
      <c r="AD234" s="5"/>
      <c r="AE234" s="5"/>
      <c r="AG234" s="31"/>
    </row>
    <row r="235" spans="1:33" ht="15" hidden="1">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c r="AA235" s="5"/>
      <c r="AB235" s="5"/>
      <c r="AC235" s="5"/>
      <c r="AD235" s="5"/>
      <c r="AE235" s="5"/>
      <c r="AG235" s="31"/>
    </row>
    <row r="236" spans="1:33" ht="15" hidden="1">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c r="AA236" s="5"/>
      <c r="AB236" s="5"/>
      <c r="AC236" s="5"/>
      <c r="AD236" s="5"/>
      <c r="AE236" s="5"/>
      <c r="AG236" s="31"/>
    </row>
    <row r="237" spans="1:33" ht="15" hidden="1">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c r="AA237" s="5"/>
      <c r="AB237" s="5"/>
      <c r="AC237" s="5"/>
      <c r="AD237" s="5"/>
      <c r="AE237" s="5"/>
      <c r="AG237" s="31"/>
    </row>
    <row r="238" spans="1:33" ht="15" hidden="1">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c r="AA238" s="5"/>
      <c r="AB238" s="5"/>
      <c r="AC238" s="5"/>
      <c r="AD238" s="5"/>
      <c r="AE238" s="5"/>
      <c r="AG238" s="31"/>
    </row>
    <row r="239" spans="1:33" ht="15" hidden="1">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c r="AA239" s="5"/>
      <c r="AB239" s="5"/>
      <c r="AC239" s="5"/>
      <c r="AD239" s="5"/>
      <c r="AE239" s="5"/>
      <c r="AG239" s="31"/>
    </row>
    <row r="240" spans="1:33" ht="15" hidden="1">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c r="AA240" s="5"/>
      <c r="AB240" s="5"/>
      <c r="AC240" s="5"/>
      <c r="AD240" s="5"/>
      <c r="AE240" s="5"/>
      <c r="AG240" s="31"/>
    </row>
    <row r="241" spans="1:33" ht="15" hidden="1">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c r="AA241" s="5"/>
      <c r="AB241" s="5"/>
      <c r="AC241" s="5"/>
      <c r="AD241" s="5"/>
      <c r="AE241" s="5"/>
      <c r="AG241" s="31"/>
    </row>
    <row r="242" spans="1:33" ht="15" hidden="1">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c r="AA242" s="5"/>
      <c r="AB242" s="5"/>
      <c r="AC242" s="5"/>
      <c r="AD242" s="5"/>
      <c r="AE242" s="5"/>
      <c r="AG242" s="31"/>
    </row>
    <row r="243" spans="1:33" ht="15" hidden="1">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c r="AA243" s="5"/>
      <c r="AB243" s="5"/>
      <c r="AC243" s="5"/>
      <c r="AD243" s="5"/>
      <c r="AE243" s="5"/>
      <c r="AG243" s="31"/>
    </row>
    <row r="244" spans="1:33" ht="15" hidden="1">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c r="AA244" s="5"/>
      <c r="AB244" s="5"/>
      <c r="AC244" s="5"/>
      <c r="AD244" s="5"/>
      <c r="AE244" s="5"/>
      <c r="AG244" s="31"/>
    </row>
    <row r="245" spans="1:33" ht="15" hidden="1">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c r="AA245" s="5"/>
      <c r="AB245" s="5"/>
      <c r="AC245" s="5"/>
      <c r="AD245" s="5"/>
      <c r="AE245" s="5"/>
      <c r="AG245" s="31"/>
    </row>
    <row r="246" spans="1:33" ht="15" hidden="1">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c r="AA246" s="5"/>
      <c r="AB246" s="5"/>
      <c r="AC246" s="5"/>
      <c r="AD246" s="5"/>
      <c r="AE246" s="5"/>
      <c r="AG246" s="31"/>
    </row>
    <row r="247" spans="1:33" ht="15" hidden="1">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c r="AA247" s="5"/>
      <c r="AB247" s="5"/>
      <c r="AC247" s="5"/>
      <c r="AD247" s="5"/>
      <c r="AE247" s="5"/>
      <c r="AG247" s="31"/>
    </row>
    <row r="248" spans="1:33" ht="15" hidden="1">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c r="AA248" s="5"/>
      <c r="AB248" s="5"/>
      <c r="AC248" s="5"/>
      <c r="AD248" s="5"/>
      <c r="AE248" s="5"/>
      <c r="AG248" s="31"/>
    </row>
    <row r="249" spans="1:33" ht="15" hidden="1">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c r="AA249" s="5"/>
      <c r="AB249" s="5"/>
      <c r="AC249" s="5"/>
      <c r="AD249" s="5"/>
      <c r="AE249" s="5"/>
      <c r="AG249" s="31"/>
    </row>
    <row r="250" spans="1:33" ht="15" hidden="1">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c r="AA250" s="5"/>
      <c r="AB250" s="5"/>
      <c r="AC250" s="5"/>
      <c r="AD250" s="5"/>
      <c r="AE250" s="5"/>
      <c r="AG250" s="31"/>
    </row>
    <row r="251" spans="1:33" ht="15" hidden="1">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c r="AA251" s="5"/>
      <c r="AB251" s="5"/>
      <c r="AC251" s="5"/>
      <c r="AD251" s="5"/>
      <c r="AE251" s="5"/>
      <c r="AG251" s="31"/>
    </row>
    <row r="252" spans="1:33" ht="15" hidden="1">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c r="AA252" s="5"/>
      <c r="AB252" s="5"/>
      <c r="AC252" s="5"/>
      <c r="AD252" s="5"/>
      <c r="AE252" s="5"/>
      <c r="AG252" s="31"/>
    </row>
    <row r="253" spans="1:33" ht="15" hidden="1">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c r="AA253" s="5"/>
      <c r="AB253" s="5"/>
      <c r="AC253" s="5"/>
      <c r="AD253" s="5"/>
      <c r="AE253" s="5"/>
      <c r="AG253" s="31"/>
    </row>
    <row r="254" spans="1:33" ht="15" hidden="1">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c r="AA254" s="5"/>
      <c r="AB254" s="5"/>
      <c r="AC254" s="5"/>
      <c r="AD254" s="5"/>
      <c r="AE254" s="5"/>
      <c r="AG254" s="31"/>
    </row>
    <row r="255" spans="1:33" ht="15" hidden="1">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c r="AA255" s="5"/>
      <c r="AB255" s="5"/>
      <c r="AC255" s="5"/>
      <c r="AD255" s="5"/>
      <c r="AE255" s="5"/>
      <c r="AG255" s="31"/>
    </row>
    <row r="256" spans="1:33" ht="15" hidden="1">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c r="AA256" s="5"/>
      <c r="AB256" s="5"/>
      <c r="AC256" s="5"/>
      <c r="AD256" s="5"/>
      <c r="AE256" s="5"/>
      <c r="AG256" s="31"/>
    </row>
    <row r="257" spans="1:33" ht="15" hidden="1">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c r="AA257" s="5"/>
      <c r="AB257" s="5"/>
      <c r="AC257" s="5"/>
      <c r="AD257" s="5"/>
      <c r="AE257" s="5"/>
      <c r="AG257" s="31"/>
    </row>
    <row r="258" spans="1:33" ht="15" hidden="1">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c r="AA258" s="5"/>
      <c r="AB258" s="5"/>
      <c r="AC258" s="5"/>
      <c r="AD258" s="5"/>
      <c r="AE258" s="5"/>
      <c r="AG258" s="31"/>
    </row>
    <row r="259" spans="1:33" ht="15" hidden="1">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c r="AA259" s="5"/>
      <c r="AB259" s="5"/>
      <c r="AC259" s="5"/>
      <c r="AD259" s="5"/>
      <c r="AE259" s="5"/>
      <c r="AG259" s="31"/>
    </row>
    <row r="260" spans="1:33" ht="15" hidden="1">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c r="AA260" s="5"/>
      <c r="AB260" s="5"/>
      <c r="AC260" s="5"/>
      <c r="AD260" s="5"/>
      <c r="AE260" s="5"/>
      <c r="AG260" s="31"/>
    </row>
    <row r="261" spans="1:33" ht="15" hidden="1">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c r="AA261" s="5"/>
      <c r="AB261" s="5"/>
      <c r="AC261" s="5"/>
      <c r="AD261" s="5"/>
      <c r="AE261" s="5"/>
      <c r="AG261" s="31"/>
    </row>
    <row r="262" spans="1:33" ht="15" hidden="1">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c r="AA262" s="5"/>
      <c r="AB262" s="5"/>
      <c r="AC262" s="5"/>
      <c r="AD262" s="5"/>
      <c r="AE262" s="5"/>
      <c r="AG262" s="31"/>
    </row>
    <row r="263" spans="1:33" ht="15" hidden="1">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c r="AA263" s="5"/>
      <c r="AB263" s="5"/>
      <c r="AC263" s="5"/>
      <c r="AD263" s="5"/>
      <c r="AE263" s="5"/>
      <c r="AG263" s="31"/>
    </row>
    <row r="264" spans="1:33" ht="15" hidden="1">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c r="AA264" s="5"/>
      <c r="AB264" s="5"/>
      <c r="AC264" s="5"/>
      <c r="AD264" s="5"/>
      <c r="AE264" s="5"/>
      <c r="AG264" s="31"/>
    </row>
    <row r="265" spans="1:33" ht="15" hidden="1">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c r="AA265" s="5"/>
      <c r="AB265" s="5"/>
      <c r="AC265" s="5"/>
      <c r="AD265" s="5"/>
      <c r="AE265" s="5"/>
      <c r="AG265" s="31"/>
    </row>
    <row r="266" spans="1:33" ht="15" hidden="1">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c r="AA266" s="5"/>
      <c r="AB266" s="5"/>
      <c r="AC266" s="5"/>
      <c r="AD266" s="5"/>
      <c r="AE266" s="5"/>
      <c r="AG266" s="31"/>
    </row>
    <row r="267" spans="1:33" ht="15" hidden="1">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c r="AA267" s="5"/>
      <c r="AB267" s="5"/>
      <c r="AC267" s="5"/>
      <c r="AD267" s="5"/>
      <c r="AE267" s="5"/>
      <c r="AG267" s="31"/>
    </row>
    <row r="268" spans="1:33" ht="15" hidden="1">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c r="AA268" s="5"/>
      <c r="AB268" s="5"/>
      <c r="AC268" s="5"/>
      <c r="AD268" s="5"/>
      <c r="AE268" s="5"/>
      <c r="AG268" s="31"/>
    </row>
    <row r="269" spans="1:33" ht="15" hidden="1">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c r="AA269" s="5"/>
      <c r="AB269" s="5"/>
      <c r="AC269" s="5"/>
      <c r="AD269" s="5"/>
      <c r="AE269" s="5"/>
      <c r="AG269" s="31"/>
    </row>
    <row r="270" spans="1:33" ht="15" hidden="1">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c r="AB270" s="5"/>
      <c r="AC270" s="5"/>
      <c r="AD270" s="5"/>
      <c r="AE270" s="5"/>
      <c r="AG270" s="31"/>
    </row>
    <row r="271" spans="1:33" ht="15" hidden="1">
      <c r="B271" s="5"/>
      <c r="C271" s="5"/>
      <c r="D271" s="5"/>
      <c r="E271" s="5"/>
      <c r="F271" s="5"/>
      <c r="G271" s="5"/>
      <c r="H271" s="5"/>
      <c r="I271" s="5"/>
      <c r="J271" s="5"/>
      <c r="K271" s="5"/>
      <c r="L271" s="5"/>
      <c r="M271" s="5"/>
      <c r="N271" s="5"/>
      <c r="O271" s="5"/>
      <c r="P271" s="5"/>
      <c r="Q271" s="5"/>
      <c r="R271" s="5"/>
      <c r="S271" s="5"/>
      <c r="T271" s="5"/>
      <c r="U271" s="5"/>
      <c r="V271" s="5"/>
      <c r="W271" s="5"/>
      <c r="X271" s="5"/>
      <c r="Y271" s="5"/>
      <c r="AB271" s="5"/>
      <c r="AC271" s="5"/>
      <c r="AD271" s="5"/>
      <c r="AE271" s="5"/>
      <c r="AG271" s="31"/>
    </row>
    <row r="272" spans="1:33" ht="15" hidden="1">
      <c r="AB272" s="5"/>
      <c r="AC272" s="5"/>
      <c r="AD272" s="5"/>
      <c r="AE272" s="5"/>
      <c r="AG272" s="31"/>
    </row>
    <row r="273" spans="28:33" ht="15" hidden="1">
      <c r="AB273" s="5"/>
      <c r="AC273" s="5"/>
      <c r="AD273" s="5"/>
      <c r="AE273" s="5"/>
      <c r="AG273" s="31"/>
    </row>
    <row r="274" spans="28:33" ht="15" hidden="1">
      <c r="AB274" s="5"/>
      <c r="AC274" s="5"/>
      <c r="AD274" s="5"/>
      <c r="AE274" s="5"/>
      <c r="AG274" s="31"/>
    </row>
    <row r="275" spans="28:33" ht="15" hidden="1">
      <c r="AB275" s="5"/>
      <c r="AC275" s="5"/>
      <c r="AD275" s="5"/>
      <c r="AE275" s="5"/>
      <c r="AG275" s="31"/>
    </row>
    <row r="276" spans="28:33" ht="15" hidden="1">
      <c r="AB276" s="5"/>
      <c r="AC276" s="5"/>
      <c r="AD276" s="5"/>
      <c r="AE276" s="5"/>
      <c r="AG276" s="31"/>
    </row>
    <row r="277" spans="28:33" ht="15" hidden="1">
      <c r="AB277" s="5"/>
      <c r="AC277" s="5"/>
      <c r="AD277" s="5"/>
      <c r="AE277" s="5"/>
      <c r="AG277" s="31"/>
    </row>
    <row r="278" spans="28:33" ht="15" hidden="1">
      <c r="AB278" s="5"/>
      <c r="AC278" s="5"/>
      <c r="AD278" s="5"/>
      <c r="AE278" s="5"/>
      <c r="AG278" s="31"/>
    </row>
    <row r="279" spans="28:33" ht="15" hidden="1">
      <c r="AD279" s="5"/>
      <c r="AE279" s="5"/>
      <c r="AG279" s="31"/>
    </row>
    <row r="280" spans="28:33" ht="15" hidden="1">
      <c r="AD280" s="5"/>
      <c r="AE280" s="5"/>
      <c r="AG280" s="31"/>
    </row>
    <row r="281" spans="28:33" ht="15" hidden="1">
      <c r="AD281" s="5"/>
      <c r="AE281" s="5"/>
      <c r="AG281" s="31"/>
    </row>
    <row r="282" spans="28:33" ht="15" hidden="1">
      <c r="AD282" s="5"/>
      <c r="AE282" s="5"/>
      <c r="AG282" s="31"/>
    </row>
    <row r="283" spans="28:33" ht="15" hidden="1">
      <c r="AD283" s="5"/>
      <c r="AE283" s="5"/>
      <c r="AG283" s="31"/>
    </row>
    <row r="284" spans="28:33" ht="15" hidden="1">
      <c r="AD284" s="5"/>
      <c r="AE284" s="5"/>
      <c r="AG284" s="31"/>
    </row>
    <row r="285" spans="28:33" ht="15" hidden="1">
      <c r="AD285" s="5"/>
      <c r="AE285" s="5"/>
      <c r="AG285" s="31"/>
    </row>
    <row r="286" spans="28:33" ht="15" hidden="1">
      <c r="AD286" s="5"/>
      <c r="AE286" s="5"/>
      <c r="AG286" s="31"/>
    </row>
    <row r="287" spans="28:33" ht="15" hidden="1">
      <c r="AD287" s="5"/>
      <c r="AE287" s="5"/>
      <c r="AG287" s="31"/>
    </row>
    <row r="288" spans="28:33" ht="15" hidden="1">
      <c r="AD288" s="5"/>
      <c r="AE288" s="5"/>
      <c r="AG288" s="31"/>
    </row>
    <row r="289" spans="30:33" ht="15" hidden="1">
      <c r="AD289" s="5"/>
      <c r="AE289" s="5"/>
      <c r="AG289" s="31"/>
    </row>
    <row r="290" spans="30:33" ht="15" hidden="1">
      <c r="AD290" s="5"/>
      <c r="AE290" s="5"/>
      <c r="AG290" s="31"/>
    </row>
    <row r="291" spans="30:33" ht="15" hidden="1">
      <c r="AD291" s="5"/>
      <c r="AE291" s="5"/>
      <c r="AG291" s="31"/>
    </row>
    <row r="292" spans="30:33" ht="15" hidden="1">
      <c r="AD292" s="5"/>
      <c r="AE292" s="5"/>
      <c r="AG292" s="31"/>
    </row>
    <row r="293" spans="30:33" ht="15" hidden="1">
      <c r="AD293" s="5"/>
      <c r="AE293" s="5"/>
      <c r="AG293" s="31"/>
    </row>
    <row r="294" spans="30:33" ht="15" hidden="1">
      <c r="AD294" s="5"/>
      <c r="AE294" s="5"/>
      <c r="AG294" s="31"/>
    </row>
    <row r="295" spans="30:33" ht="15" hidden="1">
      <c r="AD295" s="5"/>
      <c r="AE295" s="5"/>
      <c r="AG295" s="31"/>
    </row>
    <row r="296" spans="30:33" ht="15" hidden="1">
      <c r="AD296" s="5"/>
      <c r="AE296" s="5"/>
      <c r="AG296" s="31"/>
    </row>
    <row r="297" spans="30:33" ht="15" hidden="1">
      <c r="AD297" s="5"/>
      <c r="AE297" s="5"/>
      <c r="AG297" s="31"/>
    </row>
    <row r="298" spans="30:33" ht="15" hidden="1">
      <c r="AD298" s="5"/>
      <c r="AE298" s="5"/>
      <c r="AG298" s="31"/>
    </row>
    <row r="299" spans="30:33" ht="15" hidden="1">
      <c r="AD299" s="5"/>
      <c r="AE299" s="5"/>
      <c r="AG299" s="31"/>
    </row>
    <row r="300" spans="30:33" ht="15" hidden="1">
      <c r="AD300" s="5"/>
      <c r="AE300" s="5"/>
      <c r="AG300" s="31"/>
    </row>
    <row r="301" spans="30:33" ht="15" hidden="1">
      <c r="AD301" s="5"/>
      <c r="AE301" s="5"/>
      <c r="AG301" s="31"/>
    </row>
    <row r="302" spans="30:33" ht="15" hidden="1">
      <c r="AD302" s="5"/>
      <c r="AE302" s="5"/>
      <c r="AG302" s="31"/>
    </row>
    <row r="303" spans="30:33" ht="15" hidden="1">
      <c r="AD303" s="5"/>
      <c r="AE303" s="5"/>
      <c r="AG303" s="31"/>
    </row>
    <row r="304" spans="30:33" ht="15" hidden="1">
      <c r="AD304" s="5"/>
      <c r="AE304" s="5"/>
      <c r="AG304" s="31"/>
    </row>
    <row r="305" spans="30:33" ht="15" hidden="1">
      <c r="AD305" s="5"/>
      <c r="AE305" s="5"/>
      <c r="AG305" s="31"/>
    </row>
    <row r="306" spans="30:33" ht="15" hidden="1">
      <c r="AD306" s="5"/>
      <c r="AE306" s="5"/>
      <c r="AG306" s="31"/>
    </row>
    <row r="307" spans="30:33" ht="15" hidden="1">
      <c r="AD307" s="5"/>
      <c r="AE307" s="5"/>
      <c r="AG307" s="31"/>
    </row>
    <row r="308" spans="30:33" ht="15" hidden="1">
      <c r="AD308" s="5"/>
      <c r="AE308" s="5"/>
      <c r="AG308" s="31"/>
    </row>
    <row r="309" spans="30:33" ht="15" hidden="1">
      <c r="AD309" s="5"/>
      <c r="AE309" s="5"/>
      <c r="AG309" s="31"/>
    </row>
    <row r="310" spans="30:33" ht="15" hidden="1">
      <c r="AD310" s="5"/>
      <c r="AE310" s="5"/>
      <c r="AG310" s="31"/>
    </row>
    <row r="311" spans="30:33" ht="15" hidden="1">
      <c r="AD311" s="5"/>
      <c r="AE311" s="5"/>
      <c r="AG311" s="31"/>
    </row>
    <row r="312" spans="30:33" ht="15" hidden="1">
      <c r="AD312" s="5"/>
      <c r="AE312" s="5"/>
      <c r="AG312" s="31"/>
    </row>
    <row r="313" spans="30:33" ht="15" hidden="1">
      <c r="AD313" s="5"/>
      <c r="AE313" s="5"/>
      <c r="AG313" s="31"/>
    </row>
    <row r="314" spans="30:33" ht="15" hidden="1">
      <c r="AD314" s="5"/>
      <c r="AE314" s="5"/>
      <c r="AG314" s="31"/>
    </row>
    <row r="315" spans="30:33" ht="15" hidden="1">
      <c r="AD315" s="5"/>
      <c r="AE315" s="5"/>
      <c r="AG315" s="31"/>
    </row>
    <row r="316" spans="30:33" ht="15" hidden="1">
      <c r="AD316" s="5"/>
      <c r="AE316" s="5"/>
      <c r="AG316" s="31"/>
    </row>
    <row r="317" spans="30:33" ht="15" hidden="1">
      <c r="AD317" s="5"/>
      <c r="AE317" s="5"/>
      <c r="AG317" s="31"/>
    </row>
    <row r="318" spans="30:33" ht="15" hidden="1">
      <c r="AD318" s="5"/>
      <c r="AE318" s="5"/>
      <c r="AG318" s="31"/>
    </row>
    <row r="319" spans="30:33" ht="15" hidden="1">
      <c r="AD319" s="5"/>
      <c r="AE319" s="5"/>
      <c r="AG319" s="31"/>
    </row>
    <row r="320" spans="30:33" ht="15" hidden="1">
      <c r="AD320" s="5"/>
      <c r="AE320" s="5"/>
      <c r="AG320" s="31"/>
    </row>
    <row r="321" spans="30:33" ht="15" hidden="1">
      <c r="AD321" s="5"/>
      <c r="AE321" s="5"/>
      <c r="AG321" s="31"/>
    </row>
    <row r="322" spans="30:33" ht="15" hidden="1">
      <c r="AD322" s="5"/>
      <c r="AE322" s="5"/>
      <c r="AG322" s="31"/>
    </row>
    <row r="323" spans="30:33" ht="15" hidden="1">
      <c r="AD323" s="5"/>
      <c r="AE323" s="5"/>
      <c r="AG323" s="31"/>
    </row>
    <row r="324" spans="30:33" ht="15" hidden="1">
      <c r="AD324" s="5"/>
      <c r="AE324" s="5"/>
      <c r="AG324" s="31"/>
    </row>
    <row r="325" spans="30:33" ht="15" hidden="1">
      <c r="AD325" s="5"/>
      <c r="AE325" s="5"/>
      <c r="AG325" s="31"/>
    </row>
    <row r="326" spans="30:33" ht="15" hidden="1">
      <c r="AD326" s="5"/>
      <c r="AE326" s="5"/>
      <c r="AG326" s="31"/>
    </row>
    <row r="327" spans="30:33" ht="15" hidden="1">
      <c r="AD327" s="5"/>
      <c r="AE327" s="5"/>
      <c r="AG327" s="31"/>
    </row>
    <row r="328" spans="30:33" ht="15" hidden="1">
      <c r="AD328" s="5"/>
      <c r="AE328" s="5"/>
      <c r="AG328" s="31"/>
    </row>
    <row r="329" spans="30:33" ht="15" hidden="1">
      <c r="AD329" s="5"/>
      <c r="AE329" s="5"/>
      <c r="AG329" s="31"/>
    </row>
    <row r="330" spans="30:33" ht="15" hidden="1">
      <c r="AD330" s="5"/>
      <c r="AE330" s="5"/>
      <c r="AG330" s="31"/>
    </row>
    <row r="331" spans="30:33" ht="15" hidden="1">
      <c r="AD331" s="5"/>
      <c r="AE331" s="5"/>
      <c r="AG331" s="31"/>
    </row>
    <row r="332" spans="30:33" ht="15" hidden="1">
      <c r="AD332" s="5"/>
      <c r="AE332" s="5"/>
      <c r="AG332" s="31"/>
    </row>
    <row r="333" spans="30:33" ht="15" hidden="1">
      <c r="AD333" s="5"/>
      <c r="AE333" s="5"/>
      <c r="AG333" s="31"/>
    </row>
    <row r="334" spans="30:33" ht="15" hidden="1">
      <c r="AD334" s="5"/>
      <c r="AE334" s="5"/>
      <c r="AG334" s="31"/>
    </row>
    <row r="335" spans="30:33" ht="15" hidden="1">
      <c r="AD335" s="5"/>
      <c r="AE335" s="5"/>
      <c r="AG335" s="31"/>
    </row>
    <row r="336" spans="30:33" ht="15" hidden="1">
      <c r="AD336" s="5"/>
      <c r="AE336" s="5"/>
      <c r="AG336" s="31"/>
    </row>
    <row r="337" spans="30:33" ht="15" hidden="1">
      <c r="AD337" s="5"/>
      <c r="AE337" s="5"/>
      <c r="AG337" s="31"/>
    </row>
    <row r="338" spans="30:33" ht="15" hidden="1">
      <c r="AD338" s="5"/>
      <c r="AE338" s="5"/>
      <c r="AG338" s="31"/>
    </row>
    <row r="339" spans="30:33" ht="15" hidden="1">
      <c r="AD339" s="5"/>
      <c r="AE339" s="5"/>
      <c r="AG339" s="31"/>
    </row>
    <row r="340" spans="30:33" ht="15" hidden="1">
      <c r="AD340" s="5"/>
      <c r="AE340" s="5"/>
      <c r="AG340" s="31"/>
    </row>
    <row r="341" spans="30:33" ht="15" hidden="1">
      <c r="AD341" s="5"/>
      <c r="AE341" s="5"/>
      <c r="AG341" s="31"/>
    </row>
    <row r="342" spans="30:33" ht="15" hidden="1">
      <c r="AD342" s="5"/>
      <c r="AE342" s="5"/>
      <c r="AG342" s="31"/>
    </row>
    <row r="343" spans="30:33" ht="15" hidden="1">
      <c r="AD343" s="5"/>
      <c r="AE343" s="5"/>
      <c r="AG343" s="31"/>
    </row>
    <row r="344" spans="30:33" ht="15" hidden="1">
      <c r="AD344" s="5"/>
      <c r="AE344" s="5"/>
      <c r="AG344" s="31"/>
    </row>
    <row r="345" spans="30:33" ht="15" hidden="1">
      <c r="AD345" s="5"/>
      <c r="AE345" s="5"/>
      <c r="AG345" s="31"/>
    </row>
    <row r="346" spans="30:33" ht="15" hidden="1">
      <c r="AD346" s="5"/>
      <c r="AE346" s="5"/>
      <c r="AG346" s="31"/>
    </row>
    <row r="347" spans="30:33" ht="15" hidden="1">
      <c r="AD347" s="5"/>
      <c r="AE347" s="5"/>
      <c r="AG347" s="31"/>
    </row>
    <row r="348" spans="30:33" ht="15" hidden="1">
      <c r="AD348" s="5"/>
      <c r="AE348" s="5"/>
      <c r="AG348" s="31"/>
    </row>
    <row r="349" spans="30:33" ht="15" hidden="1">
      <c r="AD349" s="5"/>
      <c r="AE349" s="5"/>
      <c r="AG349" s="31"/>
    </row>
    <row r="350" spans="30:33" ht="15" hidden="1">
      <c r="AD350" s="5"/>
      <c r="AE350" s="5"/>
      <c r="AG350" s="31"/>
    </row>
    <row r="351" spans="30:33" ht="15" hidden="1">
      <c r="AD351" s="5"/>
      <c r="AE351" s="5"/>
      <c r="AG351" s="31"/>
    </row>
    <row r="352" spans="30:33" ht="15" hidden="1">
      <c r="AD352" s="5"/>
      <c r="AE352" s="5"/>
      <c r="AG352" s="31"/>
    </row>
    <row r="353" spans="30:33" ht="15" hidden="1">
      <c r="AD353" s="5"/>
      <c r="AE353" s="5"/>
      <c r="AG353" s="31"/>
    </row>
    <row r="354" spans="30:33" ht="15" hidden="1">
      <c r="AD354" s="5"/>
      <c r="AE354" s="5"/>
      <c r="AG354" s="31"/>
    </row>
    <row r="355" spans="30:33" ht="15" hidden="1">
      <c r="AD355" s="5"/>
      <c r="AE355" s="5"/>
      <c r="AG355" s="31"/>
    </row>
    <row r="356" spans="30:33" ht="15" hidden="1">
      <c r="AD356" s="5"/>
      <c r="AE356" s="5"/>
      <c r="AG356" s="31"/>
    </row>
    <row r="357" spans="30:33" ht="15" hidden="1">
      <c r="AD357" s="5"/>
      <c r="AE357" s="5"/>
      <c r="AG357" s="31"/>
    </row>
    <row r="358" spans="30:33" ht="15" hidden="1">
      <c r="AD358" s="5"/>
      <c r="AE358" s="5"/>
      <c r="AG358" s="31"/>
    </row>
    <row r="359" spans="30:33" ht="15" hidden="1">
      <c r="AD359" s="5"/>
      <c r="AE359" s="5"/>
      <c r="AG359" s="31"/>
    </row>
    <row r="360" spans="30:33" ht="15" hidden="1">
      <c r="AD360" s="5"/>
      <c r="AE360" s="5"/>
      <c r="AG360" s="31"/>
    </row>
    <row r="361" spans="30:33" ht="15" hidden="1">
      <c r="AD361" s="5"/>
      <c r="AE361" s="5"/>
      <c r="AG361" s="31"/>
    </row>
    <row r="362" spans="30:33" ht="15" hidden="1">
      <c r="AD362" s="5"/>
      <c r="AE362" s="5"/>
      <c r="AG362" s="31"/>
    </row>
    <row r="363" spans="30:33" ht="15" hidden="1">
      <c r="AD363" s="5"/>
      <c r="AE363" s="5"/>
      <c r="AG363" s="31"/>
    </row>
    <row r="364" spans="30:33" ht="15" hidden="1">
      <c r="AD364" s="5"/>
      <c r="AE364" s="5"/>
      <c r="AG364" s="31"/>
    </row>
    <row r="365" spans="30:33" ht="15" hidden="1">
      <c r="AD365" s="5"/>
      <c r="AE365" s="5"/>
      <c r="AG365" s="31"/>
    </row>
    <row r="366" spans="30:33" ht="15" hidden="1">
      <c r="AD366" s="5"/>
      <c r="AE366" s="5"/>
      <c r="AG366" s="31"/>
    </row>
    <row r="367" spans="30:33" ht="15" hidden="1">
      <c r="AD367" s="5"/>
      <c r="AE367" s="5"/>
      <c r="AG367" s="31"/>
    </row>
    <row r="368" spans="30:33" ht="15" hidden="1">
      <c r="AD368" s="5"/>
      <c r="AE368" s="5"/>
      <c r="AG368" s="31"/>
    </row>
    <row r="369" spans="30:33" ht="15" hidden="1">
      <c r="AD369" s="5"/>
      <c r="AE369" s="5"/>
      <c r="AG369" s="31"/>
    </row>
    <row r="370" spans="30:33" ht="15" hidden="1">
      <c r="AD370" s="5"/>
      <c r="AE370" s="5"/>
      <c r="AG370" s="31"/>
    </row>
    <row r="371" spans="30:33" ht="15" hidden="1">
      <c r="AD371" s="5"/>
      <c r="AE371" s="5"/>
      <c r="AG371" s="31"/>
    </row>
    <row r="372" spans="30:33" ht="15" hidden="1">
      <c r="AD372" s="5"/>
      <c r="AE372" s="5"/>
      <c r="AG372" s="31"/>
    </row>
    <row r="373" spans="30:33" ht="15" hidden="1">
      <c r="AD373" s="5"/>
      <c r="AE373" s="5"/>
      <c r="AG373" s="31"/>
    </row>
    <row r="374" spans="30:33" ht="15" hidden="1">
      <c r="AD374" s="5"/>
      <c r="AE374" s="5"/>
      <c r="AG374" s="31"/>
    </row>
    <row r="375" spans="30:33" ht="15" hidden="1">
      <c r="AD375" s="5"/>
      <c r="AE375" s="5"/>
      <c r="AG375" s="31"/>
    </row>
    <row r="376" spans="30:33" ht="15" hidden="1">
      <c r="AD376" s="5"/>
      <c r="AE376" s="5"/>
      <c r="AG376" s="31"/>
    </row>
    <row r="377" spans="30:33" ht="15" hidden="1">
      <c r="AD377" s="5"/>
      <c r="AE377" s="5"/>
      <c r="AG377" s="31"/>
    </row>
    <row r="378" spans="30:33" ht="15" hidden="1">
      <c r="AD378" s="5"/>
      <c r="AE378" s="5"/>
      <c r="AG378" s="31"/>
    </row>
    <row r="379" spans="30:33" ht="15" hidden="1">
      <c r="AD379" s="5"/>
      <c r="AE379" s="5"/>
      <c r="AG379" s="31"/>
    </row>
    <row r="380" spans="30:33" ht="15" hidden="1">
      <c r="AD380" s="5"/>
      <c r="AE380" s="5"/>
      <c r="AG380" s="31"/>
    </row>
    <row r="381" spans="30:33" ht="15" hidden="1">
      <c r="AD381" s="5"/>
      <c r="AE381" s="5"/>
      <c r="AG381" s="31"/>
    </row>
    <row r="382" spans="30:33" ht="15" hidden="1">
      <c r="AD382" s="5"/>
      <c r="AE382" s="5"/>
      <c r="AG382" s="31"/>
    </row>
    <row r="383" spans="30:33" ht="15" hidden="1">
      <c r="AD383" s="5"/>
      <c r="AE383" s="5"/>
      <c r="AG383" s="31"/>
    </row>
    <row r="384" spans="30:33" ht="15" hidden="1">
      <c r="AD384" s="5"/>
      <c r="AE384" s="5"/>
      <c r="AG384" s="31"/>
    </row>
    <row r="385" spans="30:33" ht="15" hidden="1">
      <c r="AD385" s="5"/>
      <c r="AE385" s="5"/>
      <c r="AG385" s="31"/>
    </row>
    <row r="386" spans="30:33" ht="15" hidden="1">
      <c r="AD386" s="5"/>
      <c r="AE386" s="5"/>
      <c r="AG386" s="31"/>
    </row>
    <row r="387" spans="30:33" ht="15" hidden="1">
      <c r="AD387" s="5"/>
      <c r="AE387" s="5"/>
      <c r="AG387" s="31"/>
    </row>
    <row r="388" spans="30:33" ht="15" hidden="1">
      <c r="AD388" s="5"/>
      <c r="AE388" s="5"/>
      <c r="AG388" s="31"/>
    </row>
    <row r="389" spans="30:33" ht="15" hidden="1">
      <c r="AD389" s="5"/>
      <c r="AE389" s="5"/>
      <c r="AG389" s="31"/>
    </row>
    <row r="390" spans="30:33" ht="15" hidden="1">
      <c r="AD390" s="5"/>
      <c r="AE390" s="5"/>
      <c r="AG390" s="31"/>
    </row>
    <row r="391" spans="30:33" ht="15" hidden="1">
      <c r="AD391" s="5"/>
      <c r="AE391" s="5"/>
      <c r="AG391" s="31"/>
    </row>
    <row r="392" spans="30:33" ht="15" hidden="1">
      <c r="AD392" s="5"/>
      <c r="AE392" s="5"/>
      <c r="AG392" s="31"/>
    </row>
    <row r="393" spans="30:33" ht="15" hidden="1">
      <c r="AD393" s="5"/>
      <c r="AE393" s="5"/>
      <c r="AG393" s="31"/>
    </row>
    <row r="394" spans="30:33" ht="15" hidden="1">
      <c r="AD394" s="5"/>
      <c r="AE394" s="5"/>
      <c r="AG394" s="31"/>
    </row>
    <row r="395" spans="30:33" ht="15" hidden="1">
      <c r="AD395" s="5"/>
      <c r="AE395" s="5"/>
      <c r="AG395" s="31"/>
    </row>
    <row r="396" spans="30:33" ht="15" hidden="1">
      <c r="AD396" s="5"/>
      <c r="AE396" s="5"/>
      <c r="AG396" s="31"/>
    </row>
    <row r="397" spans="30:33" ht="15" hidden="1">
      <c r="AD397" s="5"/>
      <c r="AE397" s="5"/>
      <c r="AG397" s="31"/>
    </row>
    <row r="398" spans="30:33" ht="15" hidden="1">
      <c r="AD398" s="5"/>
      <c r="AE398" s="5"/>
      <c r="AG398" s="31"/>
    </row>
    <row r="399" spans="30:33" ht="15" hidden="1">
      <c r="AD399" s="5"/>
      <c r="AE399" s="5"/>
      <c r="AG399" s="31"/>
    </row>
    <row r="400" spans="30:33" ht="15" hidden="1">
      <c r="AD400" s="5"/>
      <c r="AE400" s="5"/>
      <c r="AG400" s="31"/>
    </row>
    <row r="401" spans="30:33" ht="15" hidden="1">
      <c r="AD401" s="5"/>
      <c r="AE401" s="5"/>
      <c r="AG401" s="31"/>
    </row>
    <row r="402" spans="30:33" ht="15" hidden="1">
      <c r="AD402" s="5"/>
      <c r="AE402" s="5"/>
      <c r="AG402" s="31"/>
    </row>
    <row r="403" spans="30:33" ht="15" hidden="1">
      <c r="AD403" s="5"/>
      <c r="AE403" s="5"/>
      <c r="AG403" s="31"/>
    </row>
    <row r="404" spans="30:33" ht="15" hidden="1">
      <c r="AD404" s="5"/>
      <c r="AE404" s="5"/>
      <c r="AG404" s="31"/>
    </row>
    <row r="405" spans="30:33" ht="15" hidden="1">
      <c r="AD405" s="5"/>
      <c r="AE405" s="5"/>
      <c r="AG405" s="31"/>
    </row>
    <row r="406" spans="30:33" ht="15" hidden="1">
      <c r="AD406" s="5"/>
      <c r="AE406" s="5"/>
      <c r="AG406" s="31"/>
    </row>
    <row r="407" spans="30:33" ht="15" hidden="1">
      <c r="AD407" s="5"/>
      <c r="AE407" s="5"/>
      <c r="AG407" s="31"/>
    </row>
    <row r="408" spans="30:33" ht="15" hidden="1">
      <c r="AG408" s="31"/>
    </row>
    <row r="409" spans="30:33" ht="15" hidden="1">
      <c r="AG409" s="31"/>
    </row>
    <row r="410" spans="30:33" ht="15" hidden="1">
      <c r="AG410" s="31"/>
    </row>
    <row r="411" spans="30:33" ht="15" hidden="1">
      <c r="AG411" s="31"/>
    </row>
    <row r="412" spans="30:33" ht="15" hidden="1">
      <c r="AG412" s="31"/>
    </row>
    <row r="413" spans="30:33" ht="15" hidden="1">
      <c r="AG413" s="31"/>
    </row>
    <row r="414" spans="30:33" ht="15" hidden="1">
      <c r="AG414" s="31"/>
    </row>
    <row r="415" spans="30:33" ht="15">
      <c r="AG415" s="31"/>
    </row>
    <row r="416" spans="30:33" ht="15">
      <c r="AG416" s="31"/>
    </row>
    <row r="417" spans="33:33" ht="15">
      <c r="AG417" s="31"/>
    </row>
    <row r="418" spans="33:33" ht="15">
      <c r="AG418" s="31"/>
    </row>
    <row r="419" spans="33:33" ht="15">
      <c r="AG419" s="31"/>
    </row>
    <row r="420" spans="33:33" ht="15">
      <c r="AG420" s="31"/>
    </row>
    <row r="421" spans="33:33" ht="15">
      <c r="AG421" s="31"/>
    </row>
    <row r="422" spans="33:33" ht="15">
      <c r="AG422" s="31"/>
    </row>
    <row r="423" spans="33:33" ht="15">
      <c r="AG423" s="31"/>
    </row>
    <row r="424" spans="33:33" ht="15">
      <c r="AG424" s="31"/>
    </row>
    <row r="425" spans="33:33" ht="15">
      <c r="AG425" s="31"/>
    </row>
    <row r="426" spans="33:33" ht="0" hidden="1" customHeight="1">
      <c r="AG426" s="31"/>
    </row>
    <row r="427" spans="33:33" ht="0" hidden="1" customHeight="1">
      <c r="AG427" s="31"/>
    </row>
    <row r="428" spans="33:33" ht="0" hidden="1" customHeight="1">
      <c r="AG428" s="31"/>
    </row>
    <row r="429" spans="33:33" ht="0" hidden="1" customHeight="1">
      <c r="AG429" s="31"/>
    </row>
    <row r="430" spans="33:33" ht="0" hidden="1" customHeight="1">
      <c r="AG430" s="31"/>
    </row>
    <row r="431" spans="33:33" ht="0" hidden="1" customHeight="1">
      <c r="AG431" s="31"/>
    </row>
    <row r="432" spans="33:33" ht="0" hidden="1" customHeight="1">
      <c r="AG432" s="31"/>
    </row>
  </sheetData>
  <sheetProtection algorithmName="SHA-512" hashValue="EppqvwucA6eIqlz3axwBCR4eG5QqnDOVuA7NukJbosk+kumniMRb/uDtJOMNZLI5K0IcA6l++Xkf1hAdWQ6YFw==" saltValue="HFQjwRq1EcvhYAXcbWyXig==" spinCount="100000" sheet="1" selectLockedCells="1"/>
  <dataConsolidate link="1"/>
  <mergeCells count="85">
    <mergeCell ref="H56:J56"/>
    <mergeCell ref="P38:Y38"/>
    <mergeCell ref="B56:D56"/>
    <mergeCell ref="T56:V56"/>
    <mergeCell ref="N56:P56"/>
    <mergeCell ref="B49:AE49"/>
    <mergeCell ref="B42:I42"/>
    <mergeCell ref="B44:I44"/>
    <mergeCell ref="P44:AC46"/>
    <mergeCell ref="W54:AD54"/>
    <mergeCell ref="J43:L43"/>
    <mergeCell ref="J42:L42"/>
    <mergeCell ref="P40:Y40"/>
    <mergeCell ref="J44:L44"/>
    <mergeCell ref="B43:I43"/>
    <mergeCell ref="P43:AC43"/>
    <mergeCell ref="B68:K68"/>
    <mergeCell ref="H58:J59"/>
    <mergeCell ref="T57:V57"/>
    <mergeCell ref="T58:V59"/>
    <mergeCell ref="N57:P57"/>
    <mergeCell ref="H57:J57"/>
    <mergeCell ref="B66:K66"/>
    <mergeCell ref="B64:K64"/>
    <mergeCell ref="B58:D59"/>
    <mergeCell ref="B62:K62"/>
    <mergeCell ref="B57:D57"/>
    <mergeCell ref="N58:P59"/>
    <mergeCell ref="AA31:AC31"/>
    <mergeCell ref="B33:N33"/>
    <mergeCell ref="J34:L34"/>
    <mergeCell ref="P36:Y36"/>
    <mergeCell ref="B32:I32"/>
    <mergeCell ref="AA35:AB36"/>
    <mergeCell ref="J36:L36"/>
    <mergeCell ref="P34:Y34"/>
    <mergeCell ref="P35:Y35"/>
    <mergeCell ref="J32:L32"/>
    <mergeCell ref="AA32:AB32"/>
    <mergeCell ref="W16:AC16"/>
    <mergeCell ref="R16:U16"/>
    <mergeCell ref="L10:P10"/>
    <mergeCell ref="B16:H16"/>
    <mergeCell ref="P27:AD28"/>
    <mergeCell ref="B24:Y25"/>
    <mergeCell ref="J16:P16"/>
    <mergeCell ref="P20:AC20"/>
    <mergeCell ref="U18:X18"/>
    <mergeCell ref="B20:N20"/>
    <mergeCell ref="B10:C10"/>
    <mergeCell ref="P22:X22"/>
    <mergeCell ref="Z22:AC22"/>
    <mergeCell ref="B22:N22"/>
    <mergeCell ref="L26:N26"/>
    <mergeCell ref="B27:K28"/>
    <mergeCell ref="B41:I41"/>
    <mergeCell ref="J41:L41"/>
    <mergeCell ref="D6:T6"/>
    <mergeCell ref="A1:AE2"/>
    <mergeCell ref="B13:C13"/>
    <mergeCell ref="E13:F13"/>
    <mergeCell ref="H13:I13"/>
    <mergeCell ref="H10:I10"/>
    <mergeCell ref="B3:V3"/>
    <mergeCell ref="R10:AC10"/>
    <mergeCell ref="R13:S13"/>
    <mergeCell ref="O13:P13"/>
    <mergeCell ref="R9:AC9"/>
    <mergeCell ref="E10:F10"/>
    <mergeCell ref="L13:M13"/>
    <mergeCell ref="Y13:Z13"/>
    <mergeCell ref="AA39:AC39"/>
    <mergeCell ref="AA40:AC40"/>
    <mergeCell ref="B36:I36"/>
    <mergeCell ref="B34:I34"/>
    <mergeCell ref="P32:Y32"/>
    <mergeCell ref="P39:Y39"/>
    <mergeCell ref="B39:I39"/>
    <mergeCell ref="J39:L39"/>
    <mergeCell ref="B40:I40"/>
    <mergeCell ref="L27:N28"/>
    <mergeCell ref="Z18:AC18"/>
    <mergeCell ref="P29:AD29"/>
    <mergeCell ref="B18:S18"/>
    <mergeCell ref="P26:AD26"/>
  </mergeCells>
  <phoneticPr fontId="2" type="Hiragana"/>
  <conditionalFormatting sqref="D6 V6">
    <cfRule type="cellIs" dxfId="28" priority="6" stopIfTrue="1" operator="equal">
      <formula>"企業名　作業所　企業体などの名称を、この枠内に記入して下さい"</formula>
    </cfRule>
  </conditionalFormatting>
  <conditionalFormatting sqref="AE3">
    <cfRule type="expression" dxfId="27" priority="8" stopIfTrue="1">
      <formula>$AN$8=0</formula>
    </cfRule>
  </conditionalFormatting>
  <conditionalFormatting sqref="AE4">
    <cfRule type="cellIs" dxfId="26" priority="7" stopIfTrue="1" operator="equal">
      <formula>$AN$8=0</formula>
    </cfRule>
  </conditionalFormatting>
  <dataValidations xWindow="597" yWindow="272" count="17">
    <dataValidation imeMode="hiragana" allowBlank="1" showInputMessage="1" showErrorMessage="1" sqref="AD22 B20:N20 V6 B18:S18 P20:AD20 P22:Y22 R16:V16 P44:AC46 D6:T6" xr:uid="{00000000-0002-0000-0000-000000000000}"/>
    <dataValidation imeMode="halfAlpha" allowBlank="1" showInputMessage="1" showErrorMessage="1" sqref="W16:AC16 Z18:AC18 Z22:AC22 U18:X18" xr:uid="{00000000-0002-0000-0000-000001000000}"/>
    <dataValidation imeMode="hiragana" allowBlank="1" showInputMessage="1" showErrorMessage="1" prompt="請求書郵送先が現場と違う場合のみご記入下さい" sqref="B22:N22" xr:uid="{00000000-0002-0000-0000-000002000000}"/>
    <dataValidation type="list" allowBlank="1" showInputMessage="1" showErrorMessage="1" promptTitle="▽お急ぎオプションとは" prompt="通常は7営業日〜10営業日かかる_x000a_サイト構築を4営業日以内で作成します。_x000a_技術提案や工事開始などの理由で_x000a_すぐにKIYOMASAを利用したい場合に最適です。_x000a_初期費用にプラス１5,000円がかかります。_x000a_（月額料金は変わりません）" sqref="AC13" xr:uid="{00000000-0002-0000-0000-000003000000}">
      <formula1>$AF$1:$AF$2</formula1>
    </dataValidation>
    <dataValidation type="list" allowBlank="1" showInputMessage="1" showErrorMessage="1" sqref="L10:P10" xr:uid="{00000000-0002-0000-0000-000004000000}">
      <formula1>$AO$10:$AO$21</formula1>
    </dataValidation>
    <dataValidation type="list" allowBlank="1" showInputMessage="1" showErrorMessage="1" promptTitle="実績公開にご協力ください" prompt="KIYOMASAの利用実績を発注者などにも広め、総合評価や工事成績でプラスになるように、実績を公表しております。_x000a_発注者と工事名のみの公表で、貴社名は公表致しません。_x000a_なお、この実績はホームページ等で広く公表させて頂きます。" sqref="AA32:AB32" xr:uid="{00000000-0002-0000-0000-000005000000}">
      <formula1>$AF$6:$AF$7</formula1>
    </dataValidation>
    <dataValidation allowBlank="1" showInputMessage="1" showErrorMessage="1" promptTitle="お支払い方法" prompt="①一括払いの場合は、ご利用開始月または翌月までに請求書を送付いたします。_x000a_②月ごとのお支払いの場合、毎月ご利用金額請求書を送付いたします。_x000a__x000a_なお、初期設定費用は支払い初月に加算されます。" sqref="AA34:AB34" xr:uid="{00000000-0002-0000-0000-000006000000}"/>
    <dataValidation type="list" allowBlank="1" showInputMessage="1" showErrorMessage="1" promptTitle="貴社指定請求書" prompt="※貴社指定請求書の場合で、会社登録等が必要な場合は、弊社まで必ずご連絡下さい。" sqref="AA35:AB36" xr:uid="{00000000-0002-0000-0000-000007000000}">
      <formula1>$AF$10:$AF$11</formula1>
    </dataValidation>
    <dataValidation type="custom" imeMode="hiragana" allowBlank="1" showInputMessage="1" showErrorMessage="1" errorTitle="買主名エラー" error="上段の（買主）欄に　企業名 作業所 企業体などの名称を、先にご記入ください。" sqref="B16:C16 E16:I16" xr:uid="{00000000-0002-0000-0000-000008000000}">
      <formula1>AH6=1</formula1>
    </dataValidation>
    <dataValidation type="custom" imeMode="hiragana" allowBlank="1" showInputMessage="1" showErrorMessage="1" errorTitle="買主名エラー" error="上段の（買主）欄に　企業名 作業所 企業体などの名称を、先にご記入ください。" sqref="D16" xr:uid="{00000000-0002-0000-0000-000009000000}">
      <formula1>AJ5=1</formula1>
    </dataValidation>
    <dataValidation type="custom" imeMode="hiragana" allowBlank="1" showInputMessage="1" showErrorMessage="1" error="上段の（買主）欄に　企業名 作業所 企業体などの名称を、先にご記入ください。" sqref="J16:K16 M16:P16" xr:uid="{00000000-0002-0000-0000-00000A000000}">
      <formula1>AH6=1</formula1>
    </dataValidation>
    <dataValidation type="custom" imeMode="hiragana" allowBlank="1" showInputMessage="1" showErrorMessage="1" error="上段の（買主）欄に　企業名 作業所 企業体などの名称を、先にご記入ください。" sqref="L16" xr:uid="{00000000-0002-0000-0000-00000B000000}">
      <formula1>AJ5=1</formula1>
    </dataValidation>
    <dataValidation type="list" allowBlank="1" showInputMessage="1" showErrorMessage="1" sqref="B10:C10 B13:C13" xr:uid="{00000000-0002-0000-0000-000015000000}">
      <formula1>$AJ$2:$AJ$4</formula1>
    </dataValidation>
    <dataValidation type="list" allowBlank="1" showInputMessage="1" showErrorMessage="1" sqref="E10:F10 E13:F13 O13:P13" xr:uid="{00000000-0002-0000-0000-000016000000}">
      <formula1>$AK$2:$AK$14</formula1>
    </dataValidation>
    <dataValidation type="list" allowBlank="1" showInputMessage="1" showErrorMessage="1" sqref="H10:I10 H13:I13 R13:S13" xr:uid="{00000000-0002-0000-0000-000017000000}">
      <formula1>$AL$2:$AL$33</formula1>
    </dataValidation>
    <dataValidation type="list" allowBlank="1" showInputMessage="1" showErrorMessage="1" sqref="L13:M13" xr:uid="{00000000-0002-0000-0000-000018000000}">
      <formula1>$AJ$2:$AJ$10</formula1>
    </dataValidation>
    <dataValidation allowBlank="1" showInputMessage="1" showErrorMessage="1" promptTitle="貴社指定請求書" prompt="※貴社指定請求書の場合で、会社登録等が必要な場合は、弊社まで必ずご連絡下さい。" sqref="AA37:AB38" xr:uid="{F9C05A6E-30F3-4505-84E1-64C789706C64}"/>
  </dataValidations>
  <hyperlinks>
    <hyperlink ref="W54" r:id="rId1" xr:uid="{31120549-955E-479B-B288-7D9C0BD0B762}"/>
  </hyperlinks>
  <pageMargins left="0.70866141732283472" right="0.70866141732283472" top="0.74803149606299213" bottom="0.74803149606299213" header="0.31496062992125984" footer="0.31496062992125984"/>
  <pageSetup paperSize="9" scale="79" orientation="portrait" r:id="rId2"/>
  <headerFooter alignWithMargins="0"/>
  <ignoredErrors>
    <ignoredError sqref="AN1:AN2 AI16 AN15:AN17 AH14" evalError="1"/>
  </ignoredErrors>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50"/>
    <pageSetUpPr fitToPage="1"/>
  </sheetPr>
  <dimension ref="A1:ML302"/>
  <sheetViews>
    <sheetView topLeftCell="A10" zoomScale="145" zoomScaleNormal="145" workbookViewId="0">
      <selection activeCell="I5" sqref="I5:S5"/>
    </sheetView>
  </sheetViews>
  <sheetFormatPr defaultColWidth="9" defaultRowHeight="15"/>
  <cols>
    <col min="1" max="32" width="3.6640625" style="5" customWidth="1"/>
    <col min="33" max="33" width="8.88671875" style="171" customWidth="1"/>
    <col min="34" max="35" width="8.88671875" style="159" customWidth="1"/>
    <col min="36" max="38" width="8.88671875" style="8" customWidth="1"/>
    <col min="39" max="39" width="8.88671875" style="160" customWidth="1"/>
    <col min="40" max="42" width="8.88671875" style="8" customWidth="1"/>
    <col min="43" max="43" width="8.88671875" style="9" customWidth="1"/>
    <col min="44" max="54" width="8.88671875" style="8" customWidth="1"/>
    <col min="55" max="62" width="8.88671875" style="5" customWidth="1"/>
    <col min="63" max="68" width="9" style="5"/>
    <col min="69" max="181" width="9" style="8"/>
    <col min="182" max="219" width="9" style="5"/>
    <col min="220" max="350" width="9" style="8"/>
    <col min="351" max="16384" width="9" style="5"/>
  </cols>
  <sheetData>
    <row r="1" spans="1:50" ht="12.9" customHeight="1">
      <c r="A1" s="436" t="s">
        <v>4976</v>
      </c>
      <c r="B1" s="437"/>
      <c r="C1" s="437"/>
      <c r="D1" s="437"/>
      <c r="E1" s="437"/>
      <c r="F1" s="437"/>
      <c r="G1" s="437"/>
      <c r="H1" s="437"/>
      <c r="I1" s="437"/>
      <c r="J1" s="437"/>
      <c r="K1" s="437"/>
      <c r="L1" s="437"/>
      <c r="M1" s="437"/>
      <c r="N1" s="437"/>
      <c r="O1" s="437"/>
      <c r="P1" s="437"/>
      <c r="Q1" s="437"/>
      <c r="R1" s="437"/>
      <c r="S1" s="437"/>
      <c r="T1" s="437"/>
      <c r="U1" s="437"/>
      <c r="V1" s="437"/>
      <c r="W1" s="437"/>
      <c r="X1" s="437"/>
      <c r="Y1" s="437"/>
      <c r="Z1" s="437"/>
      <c r="AA1" s="437"/>
      <c r="AB1" s="437"/>
      <c r="AC1" s="437"/>
      <c r="AD1" s="437"/>
      <c r="AE1" s="437"/>
      <c r="AF1" s="438"/>
      <c r="AG1" s="159" t="s">
        <v>1831</v>
      </c>
      <c r="AH1" s="159" t="s">
        <v>4891</v>
      </c>
      <c r="AI1" s="159" t="s">
        <v>1874</v>
      </c>
      <c r="AJ1" s="8" t="s">
        <v>1797</v>
      </c>
      <c r="AK1" s="8">
        <v>0</v>
      </c>
      <c r="AL1" s="160" t="s">
        <v>1829</v>
      </c>
      <c r="AO1" s="8" t="s">
        <v>1829</v>
      </c>
      <c r="AP1" s="8" t="s">
        <v>1829</v>
      </c>
      <c r="AU1" s="8" t="s">
        <v>4839</v>
      </c>
      <c r="AW1" s="8" t="s">
        <v>4843</v>
      </c>
    </row>
    <row r="2" spans="1:50" ht="12.9" customHeight="1">
      <c r="A2" s="439"/>
      <c r="B2" s="440"/>
      <c r="C2" s="440"/>
      <c r="D2" s="440"/>
      <c r="E2" s="440"/>
      <c r="F2" s="440"/>
      <c r="G2" s="440"/>
      <c r="H2" s="440"/>
      <c r="I2" s="440"/>
      <c r="J2" s="440"/>
      <c r="K2" s="440"/>
      <c r="L2" s="440"/>
      <c r="M2" s="440"/>
      <c r="N2" s="440"/>
      <c r="O2" s="440"/>
      <c r="P2" s="440"/>
      <c r="Q2" s="440"/>
      <c r="R2" s="440"/>
      <c r="S2" s="440"/>
      <c r="T2" s="440"/>
      <c r="U2" s="440"/>
      <c r="V2" s="440"/>
      <c r="W2" s="440"/>
      <c r="X2" s="440"/>
      <c r="Y2" s="440"/>
      <c r="Z2" s="440"/>
      <c r="AA2" s="440"/>
      <c r="AB2" s="440"/>
      <c r="AC2" s="440"/>
      <c r="AD2" s="440"/>
      <c r="AE2" s="440"/>
      <c r="AF2" s="441"/>
      <c r="AG2" s="159" t="s">
        <v>2296</v>
      </c>
      <c r="AH2" s="159" t="s">
        <v>1829</v>
      </c>
      <c r="AI2" s="159" t="s">
        <v>1873</v>
      </c>
      <c r="AJ2" s="8" t="s">
        <v>1798</v>
      </c>
      <c r="AK2" s="8">
        <v>1</v>
      </c>
      <c r="AL2" s="8" t="s">
        <v>1799</v>
      </c>
      <c r="AM2" s="160" t="s">
        <v>749</v>
      </c>
      <c r="AN2" s="8" t="s">
        <v>2656</v>
      </c>
      <c r="AO2" s="8" t="s">
        <v>748</v>
      </c>
      <c r="AP2" s="8" t="s">
        <v>2367</v>
      </c>
      <c r="AQ2" s="9">
        <v>20</v>
      </c>
      <c r="AR2" s="8">
        <v>120</v>
      </c>
      <c r="AS2" s="161">
        <v>0</v>
      </c>
      <c r="AT2" s="162" t="s">
        <v>1730</v>
      </c>
      <c r="AU2" s="8" t="s">
        <v>4840</v>
      </c>
      <c r="AV2" s="163">
        <f>I9</f>
        <v>0</v>
      </c>
      <c r="AW2" s="8" t="s">
        <v>4840</v>
      </c>
      <c r="AX2" s="163">
        <f>R9</f>
        <v>0</v>
      </c>
    </row>
    <row r="3" spans="1:50" ht="15" customHeight="1">
      <c r="A3" s="164"/>
      <c r="B3" s="165" t="s">
        <v>4977</v>
      </c>
      <c r="C3" s="79"/>
      <c r="D3" s="79"/>
      <c r="E3" s="79"/>
      <c r="F3" s="79"/>
      <c r="G3" s="79"/>
      <c r="H3" s="79"/>
      <c r="I3" s="79"/>
      <c r="J3" s="79"/>
      <c r="K3" s="166"/>
      <c r="L3" s="166"/>
      <c r="M3" s="166"/>
      <c r="N3" s="166"/>
      <c r="O3" s="166"/>
      <c r="P3" s="166"/>
      <c r="Q3" s="166"/>
      <c r="R3" s="166"/>
      <c r="S3" s="166"/>
      <c r="T3" s="166"/>
      <c r="U3" s="166"/>
      <c r="V3" s="166"/>
      <c r="W3" s="166"/>
      <c r="X3" s="166"/>
      <c r="Y3" s="166"/>
      <c r="Z3" s="166"/>
      <c r="AA3" s="166"/>
      <c r="AB3" s="166"/>
      <c r="AC3" s="166"/>
      <c r="AD3" s="166"/>
      <c r="AE3" s="166"/>
      <c r="AF3" s="167"/>
      <c r="AG3" s="159" t="s">
        <v>2297</v>
      </c>
      <c r="AK3" s="8">
        <v>2</v>
      </c>
      <c r="AL3" s="8" t="s">
        <v>1876</v>
      </c>
      <c r="AM3" s="160" t="s">
        <v>1892</v>
      </c>
      <c r="AN3" s="8">
        <v>1</v>
      </c>
      <c r="AO3" s="8" t="s">
        <v>1800</v>
      </c>
      <c r="AP3" s="8" t="s">
        <v>2347</v>
      </c>
      <c r="AQ3" s="9">
        <v>21</v>
      </c>
      <c r="AR3" s="8">
        <v>121</v>
      </c>
      <c r="AS3" s="8">
        <v>1</v>
      </c>
      <c r="AT3" s="162" t="s">
        <v>1731</v>
      </c>
      <c r="AU3" s="8" t="s">
        <v>4841</v>
      </c>
      <c r="AV3" s="163">
        <f>K9</f>
        <v>0</v>
      </c>
      <c r="AW3" s="8" t="s">
        <v>4841</v>
      </c>
      <c r="AX3" s="163">
        <f>T9</f>
        <v>0</v>
      </c>
    </row>
    <row r="4" spans="1:50" ht="4.5" customHeight="1" thickBot="1">
      <c r="A4" s="164"/>
      <c r="B4" s="168"/>
      <c r="C4" s="79"/>
      <c r="D4" s="79"/>
      <c r="E4" s="79"/>
      <c r="F4" s="79"/>
      <c r="G4" s="79"/>
      <c r="H4" s="79"/>
      <c r="I4" s="79"/>
      <c r="J4" s="79"/>
      <c r="K4" s="166"/>
      <c r="L4" s="166"/>
      <c r="M4" s="166"/>
      <c r="N4" s="166"/>
      <c r="O4" s="166"/>
      <c r="P4" s="166"/>
      <c r="Q4" s="166"/>
      <c r="R4" s="166"/>
      <c r="S4" s="166"/>
      <c r="T4" s="166"/>
      <c r="U4" s="166"/>
      <c r="V4" s="166"/>
      <c r="W4" s="166"/>
      <c r="X4" s="166"/>
      <c r="Y4" s="166"/>
      <c r="Z4" s="166"/>
      <c r="AA4" s="166"/>
      <c r="AB4" s="166"/>
      <c r="AC4" s="166"/>
      <c r="AD4" s="166"/>
      <c r="AE4" s="166"/>
      <c r="AF4" s="167"/>
      <c r="AG4" s="159" t="s">
        <v>2298</v>
      </c>
      <c r="AK4" s="8">
        <v>3</v>
      </c>
      <c r="AL4" s="8" t="s">
        <v>1877</v>
      </c>
      <c r="AM4" s="160" t="s">
        <v>1893</v>
      </c>
      <c r="AN4" s="8">
        <v>2</v>
      </c>
      <c r="AO4" s="8" t="s">
        <v>1912</v>
      </c>
      <c r="AP4" s="8" t="s">
        <v>2348</v>
      </c>
      <c r="AQ4" s="9">
        <v>22</v>
      </c>
      <c r="AR4" s="8">
        <v>122</v>
      </c>
      <c r="AS4" s="8">
        <v>2</v>
      </c>
      <c r="AT4" s="162" t="s">
        <v>1732</v>
      </c>
      <c r="AU4" s="8" t="s">
        <v>4842</v>
      </c>
      <c r="AV4" s="163">
        <f>M9</f>
        <v>0</v>
      </c>
      <c r="AW4" s="8" t="s">
        <v>4842</v>
      </c>
      <c r="AX4" s="163">
        <f>V9</f>
        <v>0</v>
      </c>
    </row>
    <row r="5" spans="1:50" ht="12.9" customHeight="1" thickBot="1">
      <c r="A5" s="164"/>
      <c r="B5" s="132" t="s">
        <v>4878</v>
      </c>
      <c r="C5" s="166"/>
      <c r="D5" s="166"/>
      <c r="E5" s="166"/>
      <c r="F5" s="166"/>
      <c r="G5" s="114"/>
      <c r="H5" s="114"/>
      <c r="I5" s="431"/>
      <c r="J5" s="432"/>
      <c r="K5" s="432"/>
      <c r="L5" s="432"/>
      <c r="M5" s="432"/>
      <c r="N5" s="432"/>
      <c r="O5" s="432"/>
      <c r="P5" s="432"/>
      <c r="Q5" s="432"/>
      <c r="R5" s="432"/>
      <c r="S5" s="433"/>
      <c r="T5" s="169" t="s">
        <v>4909</v>
      </c>
      <c r="U5" s="170"/>
      <c r="V5" s="166"/>
      <c r="W5" s="166"/>
      <c r="X5" s="166"/>
      <c r="Y5" s="166"/>
      <c r="Z5" s="166"/>
      <c r="AA5" s="166"/>
      <c r="AB5" s="166"/>
      <c r="AC5" s="166"/>
      <c r="AD5" s="166"/>
      <c r="AE5" s="166"/>
      <c r="AF5" s="167"/>
      <c r="AG5" s="159" t="s">
        <v>2299</v>
      </c>
      <c r="AH5" s="171" t="s">
        <v>1726</v>
      </c>
      <c r="AK5" s="8">
        <v>4</v>
      </c>
      <c r="AL5" s="8" t="s">
        <v>1878</v>
      </c>
      <c r="AM5" s="160" t="s">
        <v>1894</v>
      </c>
      <c r="AN5" s="8">
        <v>3</v>
      </c>
      <c r="AO5" s="8" t="s">
        <v>1913</v>
      </c>
      <c r="AP5" s="8" t="s">
        <v>2349</v>
      </c>
      <c r="AQ5" s="9">
        <v>23</v>
      </c>
      <c r="AR5" s="8">
        <v>123</v>
      </c>
      <c r="AS5" s="8">
        <v>3</v>
      </c>
      <c r="AT5" s="162" t="s">
        <v>1733</v>
      </c>
      <c r="AU5" s="8" t="s">
        <v>4844</v>
      </c>
      <c r="AW5" s="8" t="s">
        <v>4845</v>
      </c>
    </row>
    <row r="6" spans="1:50" ht="6" customHeight="1" thickBot="1">
      <c r="A6" s="164"/>
      <c r="B6" s="166"/>
      <c r="C6" s="79"/>
      <c r="D6" s="79"/>
      <c r="E6" s="79"/>
      <c r="F6" s="79"/>
      <c r="G6" s="79"/>
      <c r="H6" s="79"/>
      <c r="I6" s="79"/>
      <c r="J6" s="79"/>
      <c r="K6" s="79"/>
      <c r="L6" s="166"/>
      <c r="M6" s="166"/>
      <c r="N6" s="166"/>
      <c r="O6" s="166"/>
      <c r="P6" s="166"/>
      <c r="Q6" s="166"/>
      <c r="R6" s="166"/>
      <c r="S6" s="166"/>
      <c r="T6" s="166"/>
      <c r="U6" s="166"/>
      <c r="V6" s="166"/>
      <c r="W6" s="166"/>
      <c r="X6" s="166"/>
      <c r="Y6" s="166"/>
      <c r="Z6" s="166"/>
      <c r="AA6" s="166"/>
      <c r="AB6" s="166"/>
      <c r="AC6" s="166"/>
      <c r="AD6" s="166"/>
      <c r="AE6" s="166"/>
      <c r="AF6" s="167"/>
      <c r="AG6" s="159" t="s">
        <v>2300</v>
      </c>
      <c r="AH6" s="171" t="s">
        <v>1727</v>
      </c>
      <c r="AK6" s="8">
        <v>5</v>
      </c>
      <c r="AL6" s="8" t="s">
        <v>1879</v>
      </c>
      <c r="AM6" s="160" t="s">
        <v>1895</v>
      </c>
      <c r="AN6" s="8">
        <v>4</v>
      </c>
      <c r="AO6" s="8" t="s">
        <v>1914</v>
      </c>
      <c r="AP6" s="8" t="s">
        <v>2350</v>
      </c>
      <c r="AQ6" s="9">
        <v>24</v>
      </c>
      <c r="AR6" s="8">
        <v>124</v>
      </c>
      <c r="AS6" s="8">
        <v>4</v>
      </c>
      <c r="AT6" s="162" t="s">
        <v>1734</v>
      </c>
      <c r="AU6" s="8" t="s">
        <v>4846</v>
      </c>
      <c r="AW6" s="8" t="s">
        <v>4847</v>
      </c>
    </row>
    <row r="7" spans="1:50" ht="12.9" customHeight="1" thickBot="1">
      <c r="A7" s="172"/>
      <c r="B7" s="132" t="s">
        <v>4879</v>
      </c>
      <c r="C7" s="166"/>
      <c r="D7" s="166"/>
      <c r="E7" s="166"/>
      <c r="F7" s="166"/>
      <c r="G7" s="114" t="s">
        <v>1826</v>
      </c>
      <c r="H7" s="76"/>
      <c r="I7" s="431"/>
      <c r="J7" s="432"/>
      <c r="K7" s="433"/>
      <c r="L7" s="173" t="s">
        <v>1827</v>
      </c>
      <c r="M7" s="114"/>
      <c r="N7" s="444"/>
      <c r="O7" s="445"/>
      <c r="P7" s="445"/>
      <c r="Q7" s="445"/>
      <c r="R7" s="446"/>
      <c r="S7" s="173" t="s">
        <v>1828</v>
      </c>
      <c r="T7" s="447"/>
      <c r="U7" s="448"/>
      <c r="V7" s="448"/>
      <c r="W7" s="448"/>
      <c r="X7" s="448"/>
      <c r="Y7" s="448"/>
      <c r="Z7" s="448"/>
      <c r="AA7" s="448"/>
      <c r="AB7" s="448"/>
      <c r="AC7" s="448"/>
      <c r="AD7" s="448"/>
      <c r="AE7" s="449"/>
      <c r="AF7" s="174"/>
      <c r="AG7" s="159" t="s">
        <v>2301</v>
      </c>
      <c r="AH7" s="171" t="s">
        <v>1728</v>
      </c>
      <c r="AK7" s="8">
        <v>6</v>
      </c>
      <c r="AL7" s="8" t="s">
        <v>1880</v>
      </c>
      <c r="AM7" s="160" t="s">
        <v>1896</v>
      </c>
      <c r="AN7" s="8">
        <v>5</v>
      </c>
      <c r="AO7" s="8" t="s">
        <v>1915</v>
      </c>
      <c r="AP7" s="8" t="s">
        <v>2351</v>
      </c>
      <c r="AQ7" s="9">
        <v>25</v>
      </c>
      <c r="AR7" s="8">
        <v>125</v>
      </c>
      <c r="AS7" s="8">
        <v>5</v>
      </c>
      <c r="AT7" s="162" t="s">
        <v>1735</v>
      </c>
      <c r="AU7" s="8" t="str">
        <f>CONCATENATE(AU5,AV2,AU6,AV3,AU6,AV4)</f>
        <v>N0/0/0</v>
      </c>
      <c r="AW7" s="8" t="str">
        <f>CONCATENATE(AW5,AX2,AW6,AX3,AW6,AX4)</f>
        <v>E0/0/0</v>
      </c>
    </row>
    <row r="8" spans="1:50" ht="6" customHeight="1" thickBot="1">
      <c r="A8" s="172"/>
      <c r="B8" s="166"/>
      <c r="C8" s="166"/>
      <c r="D8" s="166"/>
      <c r="E8" s="166"/>
      <c r="F8" s="166"/>
      <c r="G8" s="166"/>
      <c r="H8" s="166"/>
      <c r="I8" s="166"/>
      <c r="J8" s="166"/>
      <c r="K8" s="166"/>
      <c r="L8" s="166"/>
      <c r="M8" s="166"/>
      <c r="N8" s="166"/>
      <c r="O8" s="166"/>
      <c r="P8" s="166"/>
      <c r="Q8" s="166"/>
      <c r="R8" s="166"/>
      <c r="S8" s="166"/>
      <c r="T8" s="166"/>
      <c r="U8" s="166"/>
      <c r="V8" s="166"/>
      <c r="W8" s="166"/>
      <c r="X8" s="166"/>
      <c r="Y8" s="166"/>
      <c r="Z8" s="166"/>
      <c r="AA8" s="166"/>
      <c r="AB8" s="166"/>
      <c r="AC8" s="166"/>
      <c r="AD8" s="166"/>
      <c r="AE8" s="166"/>
      <c r="AF8" s="174"/>
      <c r="AG8" s="171" t="s">
        <v>2295</v>
      </c>
      <c r="AH8" s="171" t="s">
        <v>1729</v>
      </c>
      <c r="AK8" s="8">
        <v>7</v>
      </c>
      <c r="AL8" s="8" t="s">
        <v>1881</v>
      </c>
      <c r="AM8" s="160" t="s">
        <v>1897</v>
      </c>
      <c r="AN8" s="8">
        <v>6</v>
      </c>
      <c r="AO8" s="8" t="s">
        <v>1916</v>
      </c>
      <c r="AP8" s="8" t="s">
        <v>2352</v>
      </c>
      <c r="AQ8" s="9">
        <v>26</v>
      </c>
      <c r="AR8" s="8">
        <v>126</v>
      </c>
      <c r="AS8" s="8">
        <v>6</v>
      </c>
      <c r="AT8" s="162" t="s">
        <v>1736</v>
      </c>
    </row>
    <row r="9" spans="1:50" ht="12" customHeight="1" thickBot="1">
      <c r="A9" s="172"/>
      <c r="B9" s="435" t="s">
        <v>4880</v>
      </c>
      <c r="C9" s="435"/>
      <c r="D9" s="435"/>
      <c r="E9" s="79"/>
      <c r="F9" s="79"/>
      <c r="G9" s="434" t="s">
        <v>1819</v>
      </c>
      <c r="H9" s="434"/>
      <c r="I9" s="27"/>
      <c r="J9" s="114" t="s">
        <v>1820</v>
      </c>
      <c r="K9" s="22"/>
      <c r="L9" s="114" t="s">
        <v>1821</v>
      </c>
      <c r="M9" s="22"/>
      <c r="N9" s="114" t="s">
        <v>1822</v>
      </c>
      <c r="O9" s="175" t="s">
        <v>1823</v>
      </c>
      <c r="P9" s="175"/>
      <c r="Q9" s="175"/>
      <c r="R9" s="27"/>
      <c r="S9" s="114" t="s">
        <v>1820</v>
      </c>
      <c r="T9" s="22"/>
      <c r="U9" s="114" t="s">
        <v>1821</v>
      </c>
      <c r="V9" s="22"/>
      <c r="W9" s="114" t="s">
        <v>1822</v>
      </c>
      <c r="X9" s="79"/>
      <c r="Y9" s="79"/>
      <c r="Z9" s="79"/>
      <c r="AA9" s="79"/>
      <c r="AB9" s="79"/>
      <c r="AC9" s="79"/>
      <c r="AD9" s="79"/>
      <c r="AE9" s="79"/>
      <c r="AF9" s="174"/>
      <c r="AH9" s="171" t="s">
        <v>1829</v>
      </c>
      <c r="AK9" s="8">
        <v>8</v>
      </c>
      <c r="AL9" s="8" t="s">
        <v>1882</v>
      </c>
      <c r="AM9" s="160" t="s">
        <v>1898</v>
      </c>
      <c r="AN9" s="8">
        <v>7</v>
      </c>
      <c r="AO9" s="8" t="s">
        <v>1917</v>
      </c>
      <c r="AP9" s="8" t="s">
        <v>2353</v>
      </c>
      <c r="AQ9" s="9">
        <v>27</v>
      </c>
      <c r="AR9" s="8">
        <v>127</v>
      </c>
      <c r="AS9" s="8">
        <v>7</v>
      </c>
      <c r="AT9" s="162" t="s">
        <v>1737</v>
      </c>
    </row>
    <row r="10" spans="1:50" ht="6" customHeight="1">
      <c r="A10" s="172"/>
      <c r="B10" s="176"/>
      <c r="C10" s="176"/>
      <c r="D10" s="176"/>
      <c r="E10" s="176"/>
      <c r="F10" s="176"/>
      <c r="G10" s="176"/>
      <c r="H10" s="176"/>
      <c r="I10" s="176"/>
      <c r="J10" s="114"/>
      <c r="K10" s="114"/>
      <c r="L10" s="114"/>
      <c r="M10" s="114"/>
      <c r="N10" s="114"/>
      <c r="O10" s="114"/>
      <c r="P10" s="114"/>
      <c r="Q10" s="114"/>
      <c r="R10" s="114"/>
      <c r="S10" s="114"/>
      <c r="T10" s="114"/>
      <c r="U10" s="114"/>
      <c r="V10" s="114"/>
      <c r="W10" s="114"/>
      <c r="X10" s="114"/>
      <c r="Y10" s="114"/>
      <c r="Z10" s="114"/>
      <c r="AA10" s="114"/>
      <c r="AB10" s="114"/>
      <c r="AC10" s="114"/>
      <c r="AD10" s="114"/>
      <c r="AE10" s="68"/>
      <c r="AF10" s="174"/>
      <c r="AK10" s="8">
        <v>9</v>
      </c>
      <c r="AL10" s="8" t="s">
        <v>1883</v>
      </c>
      <c r="AM10" s="160" t="s">
        <v>1899</v>
      </c>
      <c r="AN10" s="8">
        <v>8</v>
      </c>
      <c r="AO10" s="8" t="s">
        <v>1918</v>
      </c>
      <c r="AP10" s="8" t="s">
        <v>2354</v>
      </c>
      <c r="AQ10" s="9">
        <v>28</v>
      </c>
      <c r="AR10" s="8">
        <v>128</v>
      </c>
      <c r="AS10" s="8">
        <v>8</v>
      </c>
      <c r="AT10" s="162" t="s">
        <v>1738</v>
      </c>
    </row>
    <row r="11" spans="1:50" ht="12" customHeight="1">
      <c r="A11" s="172"/>
      <c r="B11" s="79"/>
      <c r="C11" s="79"/>
      <c r="D11" s="79"/>
      <c r="E11" s="79"/>
      <c r="F11" s="79"/>
      <c r="G11" s="79"/>
      <c r="H11" s="79"/>
      <c r="I11" s="79"/>
      <c r="J11" s="79"/>
      <c r="K11" s="79"/>
      <c r="L11" s="79"/>
      <c r="M11" s="79"/>
      <c r="N11" s="79"/>
      <c r="O11" s="79"/>
      <c r="P11" s="79"/>
      <c r="Q11" s="79"/>
      <c r="R11" s="79"/>
      <c r="S11" s="79"/>
      <c r="T11" s="177" t="s">
        <v>4926</v>
      </c>
      <c r="U11" s="79"/>
      <c r="V11" s="79"/>
      <c r="W11" s="79"/>
      <c r="X11" s="79"/>
      <c r="Y11" s="79"/>
      <c r="Z11" s="79"/>
      <c r="AA11" s="79"/>
      <c r="AB11" s="79"/>
      <c r="AC11" s="79"/>
      <c r="AD11" s="79"/>
      <c r="AE11" s="68"/>
      <c r="AF11" s="174"/>
      <c r="AK11" s="8">
        <v>10</v>
      </c>
      <c r="AL11" s="8" t="s">
        <v>1884</v>
      </c>
      <c r="AM11" s="160" t="s">
        <v>1900</v>
      </c>
      <c r="AN11" s="8">
        <v>9</v>
      </c>
      <c r="AO11" s="8" t="s">
        <v>1919</v>
      </c>
      <c r="AP11" s="8" t="s">
        <v>2355</v>
      </c>
      <c r="AQ11" s="9">
        <v>29</v>
      </c>
      <c r="AR11" s="8">
        <v>129</v>
      </c>
      <c r="AS11" s="8">
        <v>9</v>
      </c>
      <c r="AT11" s="162" t="s">
        <v>1739</v>
      </c>
    </row>
    <row r="12" spans="1:50" ht="12.9" customHeight="1">
      <c r="A12" s="172"/>
      <c r="B12" s="178"/>
      <c r="C12" s="178"/>
      <c r="D12" s="178"/>
      <c r="E12" s="175"/>
      <c r="F12" s="175"/>
      <c r="G12" s="179"/>
      <c r="H12" s="114"/>
      <c r="I12" s="179"/>
      <c r="J12" s="114"/>
      <c r="K12" s="179"/>
      <c r="L12" s="114"/>
      <c r="M12" s="175"/>
      <c r="N12" s="175"/>
      <c r="O12" s="179"/>
      <c r="P12" s="179"/>
      <c r="Q12" s="114"/>
      <c r="R12" s="179"/>
      <c r="S12" s="114"/>
      <c r="T12" s="179"/>
      <c r="U12" s="114"/>
      <c r="V12" s="79"/>
      <c r="W12" s="79"/>
      <c r="X12" s="79"/>
      <c r="Y12" s="79"/>
      <c r="Z12" s="79"/>
      <c r="AA12" s="79"/>
      <c r="AB12" s="79"/>
      <c r="AC12" s="79"/>
      <c r="AD12" s="79"/>
      <c r="AE12" s="68"/>
      <c r="AF12" s="174"/>
      <c r="AH12" s="171" t="s">
        <v>1753</v>
      </c>
      <c r="AK12" s="8">
        <v>11</v>
      </c>
      <c r="AL12" s="8" t="s">
        <v>1906</v>
      </c>
      <c r="AM12" s="160" t="s">
        <v>1901</v>
      </c>
      <c r="AN12" s="8">
        <v>10</v>
      </c>
      <c r="AO12" s="8" t="s">
        <v>1920</v>
      </c>
      <c r="AP12" s="8" t="s">
        <v>2356</v>
      </c>
      <c r="AQ12" s="9">
        <v>30</v>
      </c>
      <c r="AR12" s="8">
        <v>130</v>
      </c>
      <c r="AS12" s="8">
        <v>10</v>
      </c>
      <c r="AT12" s="162" t="s">
        <v>1740</v>
      </c>
    </row>
    <row r="13" spans="1:50" ht="12.9" customHeight="1">
      <c r="A13" s="180"/>
      <c r="B13" s="79"/>
      <c r="C13" s="181"/>
      <c r="D13" s="181"/>
      <c r="E13" s="181"/>
      <c r="F13" s="181"/>
      <c r="G13" s="181"/>
      <c r="H13" s="181"/>
      <c r="I13" s="181"/>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2"/>
      <c r="AH13" s="171" t="s">
        <v>1754</v>
      </c>
      <c r="AK13" s="8">
        <v>12</v>
      </c>
      <c r="AL13" s="8" t="s">
        <v>1907</v>
      </c>
      <c r="AM13" s="160" t="s">
        <v>1902</v>
      </c>
      <c r="AN13" s="8">
        <v>30</v>
      </c>
      <c r="AO13" s="8" t="s">
        <v>1921</v>
      </c>
      <c r="AP13" s="8" t="s">
        <v>2357</v>
      </c>
      <c r="AQ13" s="9">
        <v>31</v>
      </c>
      <c r="AR13" s="8">
        <v>131</v>
      </c>
      <c r="AS13" s="8">
        <v>11</v>
      </c>
      <c r="AT13" s="162" t="s">
        <v>1741</v>
      </c>
    </row>
    <row r="14" spans="1:50" ht="12.9" customHeight="1">
      <c r="A14" s="180"/>
      <c r="B14" s="108" t="s">
        <v>4978</v>
      </c>
      <c r="C14" s="181"/>
      <c r="D14" s="181"/>
      <c r="E14" s="181"/>
      <c r="F14" s="181"/>
      <c r="G14" s="181"/>
      <c r="H14" s="181"/>
      <c r="I14" s="183"/>
      <c r="J14" s="181"/>
      <c r="K14" s="181"/>
      <c r="L14" s="181"/>
      <c r="M14" s="181"/>
      <c r="N14" s="181"/>
      <c r="O14" s="181"/>
      <c r="P14" s="181"/>
      <c r="Q14" s="181"/>
      <c r="R14" s="181"/>
      <c r="S14" s="181"/>
      <c r="T14" s="181"/>
      <c r="U14" s="181"/>
      <c r="V14" s="181"/>
      <c r="W14" s="181"/>
      <c r="X14" s="181"/>
      <c r="Y14" s="181"/>
      <c r="Z14" s="181"/>
      <c r="AA14" s="181"/>
      <c r="AB14" s="181"/>
      <c r="AC14" s="181"/>
      <c r="AD14" s="181"/>
      <c r="AE14" s="181"/>
      <c r="AF14" s="182"/>
      <c r="AG14" s="171" t="e">
        <f>IF(#REF!="",0,1)</f>
        <v>#REF!</v>
      </c>
      <c r="AH14" s="171" t="s">
        <v>1829</v>
      </c>
      <c r="AK14" s="8">
        <v>13</v>
      </c>
      <c r="AL14" s="8" t="s">
        <v>1908</v>
      </c>
      <c r="AM14" s="160" t="s">
        <v>1903</v>
      </c>
      <c r="AN14" s="8">
        <v>50</v>
      </c>
      <c r="AO14" s="8" t="s">
        <v>1922</v>
      </c>
      <c r="AP14" s="8" t="s">
        <v>2358</v>
      </c>
      <c r="AQ14" s="9">
        <v>32</v>
      </c>
      <c r="AR14" s="8">
        <v>132</v>
      </c>
      <c r="AS14" s="8">
        <v>12</v>
      </c>
      <c r="AT14" s="162" t="s">
        <v>1742</v>
      </c>
    </row>
    <row r="15" spans="1:50" ht="12.9" customHeight="1">
      <c r="A15" s="180"/>
      <c r="B15" s="184"/>
      <c r="C15" s="181"/>
      <c r="D15" s="181"/>
      <c r="E15" s="181"/>
      <c r="F15" s="181"/>
      <c r="G15" s="181"/>
      <c r="H15" s="181"/>
      <c r="I15" s="181"/>
      <c r="J15" s="181"/>
      <c r="K15" s="181"/>
      <c r="L15" s="181"/>
      <c r="M15" s="181"/>
      <c r="N15" s="181"/>
      <c r="O15" s="181"/>
      <c r="P15" s="181"/>
      <c r="Q15" s="181"/>
      <c r="R15" s="181"/>
      <c r="S15" s="181"/>
      <c r="T15" s="181"/>
      <c r="U15" s="181"/>
      <c r="V15" s="181"/>
      <c r="W15" s="181"/>
      <c r="X15" s="181"/>
      <c r="Y15" s="181"/>
      <c r="Z15" s="181"/>
      <c r="AA15" s="181"/>
      <c r="AB15" s="181"/>
      <c r="AC15" s="181"/>
      <c r="AD15" s="181"/>
      <c r="AE15" s="181"/>
      <c r="AF15" s="182"/>
      <c r="AK15" s="8">
        <v>14</v>
      </c>
      <c r="AL15" s="8" t="s">
        <v>1909</v>
      </c>
      <c r="AM15" s="160" t="s">
        <v>1829</v>
      </c>
      <c r="AN15" s="8" t="s">
        <v>2656</v>
      </c>
      <c r="AO15" s="8" t="s">
        <v>1923</v>
      </c>
      <c r="AP15" s="8" t="s">
        <v>2359</v>
      </c>
      <c r="AQ15" s="9">
        <v>33</v>
      </c>
      <c r="AR15" s="8">
        <v>133</v>
      </c>
      <c r="AS15" s="8">
        <v>13</v>
      </c>
      <c r="AT15" s="162" t="s">
        <v>1743</v>
      </c>
    </row>
    <row r="16" spans="1:50" ht="12.9" customHeight="1">
      <c r="A16" s="185"/>
      <c r="B16" s="132" t="s">
        <v>4979</v>
      </c>
      <c r="C16" s="79"/>
      <c r="D16" s="79"/>
      <c r="E16" s="79"/>
      <c r="F16" s="79"/>
      <c r="G16" s="79"/>
      <c r="H16" s="79"/>
      <c r="I16" s="79"/>
      <c r="J16" s="79"/>
      <c r="K16" s="114"/>
      <c r="L16" s="114"/>
      <c r="M16" s="114"/>
      <c r="N16" s="114"/>
      <c r="O16" s="79"/>
      <c r="P16" s="79"/>
      <c r="Q16" s="132" t="s">
        <v>4983</v>
      </c>
      <c r="R16" s="79"/>
      <c r="S16" s="79"/>
      <c r="T16" s="79"/>
      <c r="U16" s="79"/>
      <c r="V16" s="79"/>
      <c r="W16" s="79"/>
      <c r="X16" s="79"/>
      <c r="Y16" s="79"/>
      <c r="Z16" s="79"/>
      <c r="AA16" s="79"/>
      <c r="AB16" s="79"/>
      <c r="AC16" s="79"/>
      <c r="AD16" s="79"/>
      <c r="AE16" s="79"/>
      <c r="AF16" s="186"/>
      <c r="AH16" s="171" t="s">
        <v>1755</v>
      </c>
      <c r="AK16" s="8">
        <v>19</v>
      </c>
      <c r="AL16" s="8" t="s">
        <v>1910</v>
      </c>
      <c r="AM16" s="160" t="s">
        <v>4881</v>
      </c>
      <c r="AO16" s="8" t="s">
        <v>1924</v>
      </c>
      <c r="AP16" s="8" t="s">
        <v>2364</v>
      </c>
      <c r="AQ16" s="9">
        <v>38</v>
      </c>
      <c r="AR16" s="8">
        <v>138</v>
      </c>
      <c r="AS16" s="8">
        <v>18</v>
      </c>
      <c r="AT16" s="162" t="s">
        <v>1369</v>
      </c>
    </row>
    <row r="17" spans="1:46" ht="12.9" customHeight="1">
      <c r="A17" s="185"/>
      <c r="B17" s="187" t="s">
        <v>4980</v>
      </c>
      <c r="C17" s="114"/>
      <c r="D17" s="114"/>
      <c r="E17" s="114"/>
      <c r="F17" s="114"/>
      <c r="G17" s="114"/>
      <c r="H17" s="114"/>
      <c r="I17" s="114"/>
      <c r="J17" s="114"/>
      <c r="K17" s="76"/>
      <c r="L17" s="114"/>
      <c r="M17" s="188" t="s">
        <v>5003</v>
      </c>
      <c r="N17" s="79"/>
      <c r="O17" s="189" t="s">
        <v>5004</v>
      </c>
      <c r="P17" s="79"/>
      <c r="Q17" s="187" t="s">
        <v>4984</v>
      </c>
      <c r="R17" s="114"/>
      <c r="S17" s="114"/>
      <c r="T17" s="114"/>
      <c r="U17" s="114"/>
      <c r="V17" s="179"/>
      <c r="W17" s="79"/>
      <c r="X17" s="114"/>
      <c r="Y17" s="114"/>
      <c r="Z17" s="79"/>
      <c r="AA17" s="188" t="s">
        <v>5003</v>
      </c>
      <c r="AB17" s="79"/>
      <c r="AC17" s="189" t="s">
        <v>5004</v>
      </c>
      <c r="AD17" s="79"/>
      <c r="AE17" s="76"/>
      <c r="AF17" s="186"/>
      <c r="AH17" s="171" t="s">
        <v>1756</v>
      </c>
      <c r="AK17" s="8">
        <v>20</v>
      </c>
      <c r="AL17" s="8" t="s">
        <v>1911</v>
      </c>
      <c r="AM17" s="160" t="s">
        <v>4882</v>
      </c>
      <c r="AO17" s="8" t="s">
        <v>1925</v>
      </c>
      <c r="AP17" s="8" t="s">
        <v>2365</v>
      </c>
      <c r="AQ17" s="9">
        <v>39</v>
      </c>
      <c r="AR17" s="8">
        <v>139</v>
      </c>
      <c r="AS17" s="8">
        <v>19</v>
      </c>
      <c r="AT17" s="162" t="s">
        <v>1956</v>
      </c>
    </row>
    <row r="18" spans="1:46" ht="12.9" customHeight="1">
      <c r="A18" s="185"/>
      <c r="B18" s="190"/>
      <c r="C18" s="114"/>
      <c r="D18" s="191"/>
      <c r="E18" s="114"/>
      <c r="F18" s="114"/>
      <c r="G18" s="114"/>
      <c r="H18" s="114"/>
      <c r="I18" s="114"/>
      <c r="J18" s="114"/>
      <c r="K18" s="79"/>
      <c r="L18" s="79"/>
      <c r="M18" s="192" t="s">
        <v>5005</v>
      </c>
      <c r="N18" s="114"/>
      <c r="O18" s="193" t="s">
        <v>5005</v>
      </c>
      <c r="P18" s="79"/>
      <c r="Q18" s="79"/>
      <c r="R18" s="79"/>
      <c r="S18" s="79"/>
      <c r="T18" s="79"/>
      <c r="U18" s="79"/>
      <c r="V18" s="79"/>
      <c r="W18" s="79"/>
      <c r="X18" s="79"/>
      <c r="Y18" s="79"/>
      <c r="Z18" s="79"/>
      <c r="AA18" s="192" t="s">
        <v>5005</v>
      </c>
      <c r="AB18" s="114"/>
      <c r="AC18" s="193" t="s">
        <v>5005</v>
      </c>
      <c r="AD18" s="76"/>
      <c r="AE18" s="79"/>
      <c r="AF18" s="186"/>
      <c r="AG18" s="171" t="e">
        <f>IF(#REF!="",0,1)</f>
        <v>#REF!</v>
      </c>
      <c r="AH18" s="171" t="s">
        <v>1829</v>
      </c>
      <c r="AK18" s="8">
        <v>21</v>
      </c>
      <c r="AL18" s="8" t="s">
        <v>1716</v>
      </c>
      <c r="AM18" s="160" t="s">
        <v>4883</v>
      </c>
      <c r="AO18" s="8" t="s">
        <v>1926</v>
      </c>
      <c r="AP18" s="8" t="s">
        <v>2366</v>
      </c>
      <c r="AQ18" s="9">
        <v>40</v>
      </c>
      <c r="AR18" s="8">
        <v>140</v>
      </c>
      <c r="AS18" s="8">
        <v>20</v>
      </c>
      <c r="AT18" s="162" t="s">
        <v>1744</v>
      </c>
    </row>
    <row r="19" spans="1:46" ht="12.9" customHeight="1">
      <c r="A19" s="185"/>
      <c r="B19" s="194"/>
      <c r="C19" s="195"/>
      <c r="D19" s="428" t="s">
        <v>5010</v>
      </c>
      <c r="E19" s="429"/>
      <c r="F19" s="429"/>
      <c r="G19" s="429"/>
      <c r="H19" s="430"/>
      <c r="I19" s="76" t="s">
        <v>4981</v>
      </c>
      <c r="J19" s="114"/>
      <c r="K19" s="79"/>
      <c r="L19" s="79"/>
      <c r="M19" s="196"/>
      <c r="N19" s="197"/>
      <c r="O19" s="198"/>
      <c r="P19" s="79"/>
      <c r="Q19" s="79"/>
      <c r="R19" s="79"/>
      <c r="S19" s="428" t="s">
        <v>5011</v>
      </c>
      <c r="T19" s="429"/>
      <c r="U19" s="429"/>
      <c r="V19" s="429"/>
      <c r="W19" s="430"/>
      <c r="X19" s="76" t="s">
        <v>4985</v>
      </c>
      <c r="Y19" s="187"/>
      <c r="Z19" s="76"/>
      <c r="AA19" s="199"/>
      <c r="AB19" s="200"/>
      <c r="AC19" s="201"/>
      <c r="AD19" s="200"/>
      <c r="AE19" s="200"/>
      <c r="AF19" s="186"/>
      <c r="AK19" s="8">
        <v>22</v>
      </c>
      <c r="AL19" s="8" t="s">
        <v>1717</v>
      </c>
      <c r="AM19" s="160" t="s">
        <v>4884</v>
      </c>
      <c r="AO19" s="8" t="s">
        <v>1927</v>
      </c>
      <c r="AP19" s="8" t="s">
        <v>2368</v>
      </c>
      <c r="AQ19" s="9">
        <v>41</v>
      </c>
      <c r="AR19" s="8">
        <v>141</v>
      </c>
      <c r="AS19" s="8">
        <v>21</v>
      </c>
      <c r="AT19" s="162" t="s">
        <v>1745</v>
      </c>
    </row>
    <row r="20" spans="1:46" ht="12.9" customHeight="1">
      <c r="A20" s="185"/>
      <c r="B20" s="68"/>
      <c r="C20" s="179"/>
      <c r="D20" s="200"/>
      <c r="E20" s="200"/>
      <c r="F20" s="200"/>
      <c r="G20" s="200"/>
      <c r="H20" s="200"/>
      <c r="I20" s="76"/>
      <c r="J20" s="76"/>
      <c r="K20" s="114"/>
      <c r="L20" s="114"/>
      <c r="M20" s="202"/>
      <c r="N20" s="79"/>
      <c r="O20" s="198"/>
      <c r="P20" s="79"/>
      <c r="Q20" s="79"/>
      <c r="R20" s="79"/>
      <c r="S20" s="79"/>
      <c r="T20" s="79"/>
      <c r="U20" s="79"/>
      <c r="V20" s="79"/>
      <c r="W20" s="79"/>
      <c r="X20" s="79"/>
      <c r="Y20" s="79"/>
      <c r="Z20" s="79"/>
      <c r="AA20" s="199"/>
      <c r="AB20" s="79"/>
      <c r="AC20" s="198"/>
      <c r="AD20" s="79"/>
      <c r="AE20" s="79"/>
      <c r="AF20" s="186"/>
      <c r="AK20" s="8">
        <v>23</v>
      </c>
      <c r="AL20" s="8" t="s">
        <v>1718</v>
      </c>
      <c r="AM20" s="160" t="s">
        <v>4885</v>
      </c>
      <c r="AO20" s="8" t="s">
        <v>1928</v>
      </c>
      <c r="AP20" s="8" t="s">
        <v>2369</v>
      </c>
      <c r="AQ20" s="9">
        <v>42</v>
      </c>
      <c r="AR20" s="8">
        <v>142</v>
      </c>
      <c r="AS20" s="8">
        <v>22</v>
      </c>
      <c r="AT20" s="162" t="s">
        <v>1746</v>
      </c>
    </row>
    <row r="21" spans="1:46" ht="12.9" customHeight="1">
      <c r="A21" s="185"/>
      <c r="B21" s="187" t="s">
        <v>4982</v>
      </c>
      <c r="C21" s="195"/>
      <c r="D21" s="203"/>
      <c r="E21" s="203"/>
      <c r="F21" s="203"/>
      <c r="G21" s="203"/>
      <c r="H21" s="203"/>
      <c r="I21" s="76"/>
      <c r="J21" s="114"/>
      <c r="K21" s="79"/>
      <c r="L21" s="76"/>
      <c r="M21" s="196"/>
      <c r="N21" s="197"/>
      <c r="O21" s="198"/>
      <c r="P21" s="79"/>
      <c r="Q21" s="132" t="s">
        <v>4986</v>
      </c>
      <c r="R21" s="79"/>
      <c r="S21" s="79"/>
      <c r="T21" s="79"/>
      <c r="U21" s="79"/>
      <c r="V21" s="79"/>
      <c r="W21" s="79"/>
      <c r="X21" s="179"/>
      <c r="Y21" s="204"/>
      <c r="Z21" s="205"/>
      <c r="AA21" s="206"/>
      <c r="AB21" s="79"/>
      <c r="AC21" s="207"/>
      <c r="AD21" s="79"/>
      <c r="AE21" s="114"/>
      <c r="AF21" s="208"/>
      <c r="AH21" s="159" t="s">
        <v>1361</v>
      </c>
      <c r="AK21" s="8" t="s">
        <v>1829</v>
      </c>
      <c r="AL21" s="8" t="s">
        <v>1719</v>
      </c>
      <c r="AM21" s="160" t="s">
        <v>4886</v>
      </c>
      <c r="AO21" s="8" t="s">
        <v>1929</v>
      </c>
      <c r="AP21" s="8" t="s">
        <v>2370</v>
      </c>
      <c r="AQ21" s="9">
        <v>43</v>
      </c>
      <c r="AR21" s="8">
        <v>143</v>
      </c>
      <c r="AS21" s="8">
        <v>23</v>
      </c>
      <c r="AT21" s="162" t="s">
        <v>1747</v>
      </c>
    </row>
    <row r="22" spans="1:46" ht="12.9" customHeight="1">
      <c r="A22" s="185"/>
      <c r="B22" s="79"/>
      <c r="C22" s="79"/>
      <c r="D22" s="79"/>
      <c r="E22" s="79"/>
      <c r="F22" s="79"/>
      <c r="G22" s="79"/>
      <c r="H22" s="79"/>
      <c r="I22" s="79"/>
      <c r="J22" s="79"/>
      <c r="K22" s="79"/>
      <c r="L22" s="79"/>
      <c r="M22" s="209"/>
      <c r="N22" s="79"/>
      <c r="O22" s="198"/>
      <c r="P22" s="79"/>
      <c r="Q22" s="187" t="s">
        <v>4987</v>
      </c>
      <c r="R22" s="79"/>
      <c r="S22" s="79"/>
      <c r="T22" s="79"/>
      <c r="U22" s="79"/>
      <c r="V22" s="79"/>
      <c r="W22" s="79"/>
      <c r="X22" s="179"/>
      <c r="Y22" s="204"/>
      <c r="Z22" s="205"/>
      <c r="AA22" s="206"/>
      <c r="AB22" s="79"/>
      <c r="AC22" s="207"/>
      <c r="AD22" s="79"/>
      <c r="AE22" s="114"/>
      <c r="AF22" s="186"/>
      <c r="AG22" s="171" t="e">
        <f>IF(#REF!="",0,1)</f>
        <v>#REF!</v>
      </c>
      <c r="AH22" s="159" t="s">
        <v>1362</v>
      </c>
      <c r="AL22" s="8" t="s">
        <v>1720</v>
      </c>
      <c r="AM22" s="160" t="s">
        <v>4887</v>
      </c>
      <c r="AO22" s="8" t="s">
        <v>1930</v>
      </c>
      <c r="AP22" s="8" t="s">
        <v>2371</v>
      </c>
      <c r="AQ22" s="9">
        <v>44</v>
      </c>
      <c r="AR22" s="8">
        <v>144</v>
      </c>
      <c r="AS22" s="8">
        <v>24</v>
      </c>
      <c r="AT22" s="162" t="s">
        <v>1748</v>
      </c>
    </row>
    <row r="23" spans="1:46" ht="12.9" customHeight="1">
      <c r="A23" s="185"/>
      <c r="B23" s="194"/>
      <c r="C23" s="195"/>
      <c r="D23" s="428" t="s">
        <v>5010</v>
      </c>
      <c r="E23" s="429"/>
      <c r="F23" s="429"/>
      <c r="G23" s="429"/>
      <c r="H23" s="430"/>
      <c r="I23" s="76" t="s">
        <v>4981</v>
      </c>
      <c r="J23" s="114"/>
      <c r="K23" s="79"/>
      <c r="L23" s="79"/>
      <c r="M23" s="196"/>
      <c r="N23" s="197"/>
      <c r="O23" s="198"/>
      <c r="P23" s="79"/>
      <c r="Q23" s="210"/>
      <c r="R23" s="114"/>
      <c r="S23" s="114"/>
      <c r="T23" s="114"/>
      <c r="U23" s="114"/>
      <c r="V23" s="79"/>
      <c r="W23" s="79"/>
      <c r="X23" s="179"/>
      <c r="Y23" s="204"/>
      <c r="Z23" s="205"/>
      <c r="AA23" s="206"/>
      <c r="AB23" s="146"/>
      <c r="AC23" s="207"/>
      <c r="AD23" s="76"/>
      <c r="AE23" s="114"/>
      <c r="AF23" s="186"/>
      <c r="AH23" s="171" t="s">
        <v>1829</v>
      </c>
      <c r="AL23" s="8" t="s">
        <v>1721</v>
      </c>
      <c r="AM23" s="160" t="s">
        <v>4888</v>
      </c>
      <c r="AO23" s="8" t="s">
        <v>1931</v>
      </c>
      <c r="AP23" s="8" t="s">
        <v>2372</v>
      </c>
      <c r="AQ23" s="9">
        <v>45</v>
      </c>
      <c r="AR23" s="8">
        <v>145</v>
      </c>
      <c r="AS23" s="8">
        <v>25</v>
      </c>
      <c r="AT23" s="162" t="s">
        <v>1749</v>
      </c>
    </row>
    <row r="24" spans="1:46" ht="12.9" customHeight="1">
      <c r="A24" s="185"/>
      <c r="B24" s="79"/>
      <c r="C24" s="114"/>
      <c r="D24" s="114"/>
      <c r="E24" s="68"/>
      <c r="F24" s="68"/>
      <c r="G24" s="211"/>
      <c r="H24" s="68"/>
      <c r="I24" s="114"/>
      <c r="J24" s="114"/>
      <c r="K24" s="114"/>
      <c r="L24" s="114"/>
      <c r="M24" s="212"/>
      <c r="N24" s="211"/>
      <c r="O24" s="207"/>
      <c r="P24" s="114"/>
      <c r="Q24" s="79"/>
      <c r="R24" s="79"/>
      <c r="S24" s="428" t="s">
        <v>5012</v>
      </c>
      <c r="T24" s="429"/>
      <c r="U24" s="429"/>
      <c r="V24" s="429"/>
      <c r="W24" s="430"/>
      <c r="X24" s="76" t="s">
        <v>4988</v>
      </c>
      <c r="Y24" s="203"/>
      <c r="Z24" s="114"/>
      <c r="AA24" s="199"/>
      <c r="AB24" s="213"/>
      <c r="AC24" s="214"/>
      <c r="AD24" s="215"/>
      <c r="AE24" s="215"/>
      <c r="AF24" s="186"/>
      <c r="AL24" s="8" t="s">
        <v>1722</v>
      </c>
      <c r="AM24" s="160" t="s">
        <v>4889</v>
      </c>
      <c r="AO24" s="8" t="s">
        <v>1932</v>
      </c>
      <c r="AP24" s="8" t="s">
        <v>2373</v>
      </c>
      <c r="AQ24" s="9">
        <v>46</v>
      </c>
      <c r="AR24" s="8">
        <v>146</v>
      </c>
      <c r="AS24" s="8">
        <v>26</v>
      </c>
      <c r="AT24" s="162" t="s">
        <v>1370</v>
      </c>
    </row>
    <row r="25" spans="1:46" ht="12.9" customHeight="1">
      <c r="A25" s="185"/>
      <c r="B25" s="194"/>
      <c r="C25" s="195"/>
      <c r="D25" s="203"/>
      <c r="E25" s="203"/>
      <c r="F25" s="203"/>
      <c r="G25" s="203"/>
      <c r="H25" s="203"/>
      <c r="I25" s="76"/>
      <c r="J25" s="114"/>
      <c r="K25" s="79"/>
      <c r="L25" s="79"/>
      <c r="M25" s="197"/>
      <c r="N25" s="197"/>
      <c r="O25" s="114"/>
      <c r="P25" s="114"/>
      <c r="Q25" s="179"/>
      <c r="R25" s="179"/>
      <c r="S25" s="179"/>
      <c r="T25" s="179"/>
      <c r="U25" s="179"/>
      <c r="V25" s="179"/>
      <c r="W25" s="179"/>
      <c r="X25" s="179"/>
      <c r="Y25" s="179"/>
      <c r="Z25" s="179"/>
      <c r="AA25" s="179"/>
      <c r="AB25" s="179"/>
      <c r="AC25" s="179"/>
      <c r="AD25" s="179"/>
      <c r="AE25" s="179"/>
      <c r="AF25" s="186"/>
      <c r="AL25" s="8" t="s">
        <v>1723</v>
      </c>
      <c r="AM25" s="160" t="s">
        <v>4890</v>
      </c>
      <c r="AO25" s="8" t="s">
        <v>1933</v>
      </c>
      <c r="AP25" s="8" t="s">
        <v>2374</v>
      </c>
      <c r="AQ25" s="9">
        <v>47</v>
      </c>
      <c r="AR25" s="8">
        <v>147</v>
      </c>
      <c r="AS25" s="8">
        <v>27</v>
      </c>
      <c r="AT25" s="162" t="s">
        <v>750</v>
      </c>
    </row>
    <row r="26" spans="1:46" ht="12.9" customHeight="1">
      <c r="A26" s="185"/>
      <c r="B26" s="132" t="s">
        <v>4989</v>
      </c>
      <c r="C26" s="114"/>
      <c r="D26" s="79"/>
      <c r="E26" s="79"/>
      <c r="F26" s="79"/>
      <c r="G26" s="79"/>
      <c r="H26" s="79"/>
      <c r="I26" s="179"/>
      <c r="J26" s="204"/>
      <c r="K26" s="179"/>
      <c r="L26" s="179"/>
      <c r="M26" s="179"/>
      <c r="N26" s="179"/>
      <c r="O26" s="114"/>
      <c r="P26" s="114"/>
      <c r="Q26" s="210"/>
      <c r="R26" s="114"/>
      <c r="S26" s="114"/>
      <c r="T26" s="114"/>
      <c r="U26" s="114"/>
      <c r="V26" s="79"/>
      <c r="W26" s="79"/>
      <c r="X26" s="179"/>
      <c r="Y26" s="204"/>
      <c r="Z26" s="205"/>
      <c r="AA26" s="205"/>
      <c r="AB26" s="79"/>
      <c r="AC26" s="79"/>
      <c r="AD26" s="76"/>
      <c r="AE26" s="114"/>
      <c r="AF26" s="186"/>
      <c r="AH26" s="159" t="e">
        <f>IF(企業情報入力!#REF!="●",1,0)</f>
        <v>#REF!</v>
      </c>
      <c r="AL26" s="8" t="s">
        <v>1724</v>
      </c>
      <c r="AM26" s="160" t="s">
        <v>1829</v>
      </c>
      <c r="AO26" s="8" t="s">
        <v>1934</v>
      </c>
      <c r="AP26" s="8" t="s">
        <v>2375</v>
      </c>
      <c r="AQ26" s="9">
        <v>48</v>
      </c>
      <c r="AR26" s="8">
        <v>148</v>
      </c>
      <c r="AS26" s="8">
        <v>28</v>
      </c>
      <c r="AT26" s="162" t="s">
        <v>1750</v>
      </c>
    </row>
    <row r="27" spans="1:46" ht="12.9" customHeight="1">
      <c r="A27" s="185"/>
      <c r="B27" s="194"/>
      <c r="C27" s="195"/>
      <c r="D27" s="203"/>
      <c r="E27" s="203"/>
      <c r="F27" s="203"/>
      <c r="G27" s="203"/>
      <c r="H27" s="203"/>
      <c r="I27" s="76"/>
      <c r="J27" s="114"/>
      <c r="K27" s="79"/>
      <c r="L27" s="79"/>
      <c r="M27" s="197"/>
      <c r="N27" s="197"/>
      <c r="O27" s="79"/>
      <c r="P27" s="79"/>
      <c r="Q27" s="79"/>
      <c r="R27" s="216"/>
      <c r="S27" s="216"/>
      <c r="T27" s="217"/>
      <c r="U27" s="203"/>
      <c r="V27" s="203"/>
      <c r="W27" s="203"/>
      <c r="X27" s="203"/>
      <c r="Y27" s="203"/>
      <c r="Z27" s="79"/>
      <c r="AA27" s="79"/>
      <c r="AB27" s="79"/>
      <c r="AC27" s="79"/>
      <c r="AD27" s="213"/>
      <c r="AE27" s="213"/>
      <c r="AF27" s="186"/>
      <c r="AL27" s="8" t="s">
        <v>1725</v>
      </c>
      <c r="AO27" s="8" t="s">
        <v>1935</v>
      </c>
      <c r="AP27" s="8" t="s">
        <v>2376</v>
      </c>
      <c r="AQ27" s="9">
        <v>49</v>
      </c>
      <c r="AR27" s="8">
        <v>149</v>
      </c>
      <c r="AS27" s="8">
        <v>29</v>
      </c>
      <c r="AT27" s="162" t="s">
        <v>1751</v>
      </c>
    </row>
    <row r="28" spans="1:46" ht="12.9" customHeight="1">
      <c r="A28" s="185"/>
      <c r="B28" s="203"/>
      <c r="C28" s="203"/>
      <c r="D28" s="187" t="s">
        <v>4990</v>
      </c>
      <c r="E28" s="114"/>
      <c r="F28" s="114"/>
      <c r="G28" s="114"/>
      <c r="H28" s="78"/>
      <c r="I28" s="187" t="s">
        <v>4854</v>
      </c>
      <c r="J28" s="114"/>
      <c r="K28" s="114"/>
      <c r="L28" s="114"/>
      <c r="M28" s="78"/>
      <c r="N28" s="187" t="s">
        <v>4861</v>
      </c>
      <c r="O28" s="114"/>
      <c r="P28" s="114"/>
      <c r="Q28" s="187"/>
      <c r="R28" s="114"/>
      <c r="S28" s="187" t="s">
        <v>4869</v>
      </c>
      <c r="T28" s="79"/>
      <c r="U28" s="218"/>
      <c r="V28" s="218"/>
      <c r="W28" s="218"/>
      <c r="X28" s="218"/>
      <c r="Y28" s="218"/>
      <c r="Z28" s="79"/>
      <c r="AA28" s="188" t="s">
        <v>5003</v>
      </c>
      <c r="AB28" s="79"/>
      <c r="AC28" s="189" t="s">
        <v>5004</v>
      </c>
      <c r="AD28" s="79"/>
      <c r="AE28" s="79"/>
      <c r="AF28" s="186"/>
      <c r="AL28" s="160" t="s">
        <v>1829</v>
      </c>
      <c r="AO28" s="8" t="s">
        <v>1936</v>
      </c>
      <c r="AP28" s="8" t="s">
        <v>2377</v>
      </c>
      <c r="AQ28" s="9">
        <v>50</v>
      </c>
      <c r="AR28" s="8">
        <v>150</v>
      </c>
      <c r="AS28" s="8">
        <v>30</v>
      </c>
      <c r="AT28" s="162" t="s">
        <v>1752</v>
      </c>
    </row>
    <row r="29" spans="1:46" ht="12.9" customHeight="1">
      <c r="A29" s="185"/>
      <c r="B29" s="165"/>
      <c r="C29" s="114"/>
      <c r="D29" s="187" t="s">
        <v>4991</v>
      </c>
      <c r="E29" s="114"/>
      <c r="F29" s="179"/>
      <c r="G29" s="179"/>
      <c r="H29" s="78"/>
      <c r="I29" s="187" t="s">
        <v>4855</v>
      </c>
      <c r="J29" s="114"/>
      <c r="K29" s="179"/>
      <c r="L29" s="179"/>
      <c r="M29" s="78"/>
      <c r="N29" s="187" t="s">
        <v>4862</v>
      </c>
      <c r="O29" s="114"/>
      <c r="P29" s="114"/>
      <c r="Q29" s="187"/>
      <c r="R29" s="114"/>
      <c r="S29" s="187" t="s">
        <v>4870</v>
      </c>
      <c r="T29" s="79"/>
      <c r="U29" s="218"/>
      <c r="V29" s="218"/>
      <c r="W29" s="218"/>
      <c r="X29" s="218"/>
      <c r="Y29" s="218"/>
      <c r="Z29" s="79"/>
      <c r="AA29" s="192" t="s">
        <v>5005</v>
      </c>
      <c r="AB29" s="114"/>
      <c r="AC29" s="193" t="s">
        <v>5005</v>
      </c>
      <c r="AD29" s="79"/>
      <c r="AE29" s="79"/>
      <c r="AF29" s="186"/>
      <c r="AO29" s="8" t="s">
        <v>1937</v>
      </c>
      <c r="AP29" s="8" t="s">
        <v>2378</v>
      </c>
      <c r="AR29" s="8">
        <v>151</v>
      </c>
      <c r="AS29" s="8">
        <v>31</v>
      </c>
      <c r="AT29" s="162" t="s">
        <v>1371</v>
      </c>
    </row>
    <row r="30" spans="1:46" ht="12.9" customHeight="1">
      <c r="A30" s="185"/>
      <c r="B30" s="190"/>
      <c r="C30" s="114"/>
      <c r="D30" s="187" t="s">
        <v>4992</v>
      </c>
      <c r="E30" s="114"/>
      <c r="F30" s="179"/>
      <c r="G30" s="179"/>
      <c r="H30" s="78"/>
      <c r="I30" s="187" t="s">
        <v>4856</v>
      </c>
      <c r="J30" s="114"/>
      <c r="K30" s="179"/>
      <c r="L30" s="179"/>
      <c r="M30" s="78"/>
      <c r="N30" s="187" t="s">
        <v>4863</v>
      </c>
      <c r="O30" s="114"/>
      <c r="P30" s="114"/>
      <c r="Q30" s="187"/>
      <c r="R30" s="114"/>
      <c r="S30" s="187" t="s">
        <v>4871</v>
      </c>
      <c r="T30" s="219"/>
      <c r="U30" s="203"/>
      <c r="V30" s="203"/>
      <c r="W30" s="203"/>
      <c r="X30" s="203"/>
      <c r="Y30" s="203"/>
      <c r="Z30" s="114"/>
      <c r="AA30" s="199"/>
      <c r="AB30" s="200"/>
      <c r="AC30" s="201"/>
      <c r="AD30" s="79"/>
      <c r="AE30" s="79"/>
      <c r="AF30" s="186"/>
      <c r="AO30" s="8" t="s">
        <v>1938</v>
      </c>
      <c r="AP30" s="8" t="s">
        <v>2379</v>
      </c>
      <c r="AR30" s="8">
        <v>152</v>
      </c>
      <c r="AS30" s="8">
        <v>32</v>
      </c>
      <c r="AT30" s="162" t="s">
        <v>751</v>
      </c>
    </row>
    <row r="31" spans="1:46" ht="12.9" customHeight="1">
      <c r="A31" s="185"/>
      <c r="B31" s="194"/>
      <c r="C31" s="195"/>
      <c r="D31" s="187" t="s">
        <v>4993</v>
      </c>
      <c r="E31" s="114"/>
      <c r="F31" s="179"/>
      <c r="G31" s="179"/>
      <c r="H31" s="78"/>
      <c r="I31" s="187" t="s">
        <v>4857</v>
      </c>
      <c r="J31" s="114"/>
      <c r="K31" s="179"/>
      <c r="L31" s="179"/>
      <c r="M31" s="78"/>
      <c r="N31" s="187" t="s">
        <v>4864</v>
      </c>
      <c r="O31" s="114"/>
      <c r="P31" s="114"/>
      <c r="Q31" s="187"/>
      <c r="R31" s="114"/>
      <c r="S31" s="187" t="s">
        <v>4872</v>
      </c>
      <c r="T31" s="217"/>
      <c r="U31" s="203"/>
      <c r="V31" s="203"/>
      <c r="W31" s="203"/>
      <c r="X31" s="203"/>
      <c r="Y31" s="203"/>
      <c r="Z31" s="79"/>
      <c r="AA31" s="199"/>
      <c r="AB31" s="79"/>
      <c r="AC31" s="198"/>
      <c r="AD31" s="213"/>
      <c r="AE31" s="213"/>
      <c r="AF31" s="186"/>
      <c r="AO31" s="8" t="s">
        <v>1939</v>
      </c>
      <c r="AP31" s="8" t="s">
        <v>2380</v>
      </c>
      <c r="AR31" s="8">
        <v>153</v>
      </c>
      <c r="AS31" s="8">
        <v>33</v>
      </c>
      <c r="AT31" s="162" t="s">
        <v>752</v>
      </c>
    </row>
    <row r="32" spans="1:46" ht="12.9" customHeight="1">
      <c r="A32" s="185"/>
      <c r="B32" s="114"/>
      <c r="C32" s="114"/>
      <c r="D32" s="187" t="s">
        <v>4994</v>
      </c>
      <c r="E32" s="114"/>
      <c r="F32" s="179"/>
      <c r="G32" s="179"/>
      <c r="H32" s="78"/>
      <c r="I32" s="187" t="s">
        <v>4858</v>
      </c>
      <c r="J32" s="114"/>
      <c r="K32" s="179"/>
      <c r="L32" s="179"/>
      <c r="M32" s="78"/>
      <c r="N32" s="187" t="s">
        <v>4865</v>
      </c>
      <c r="O32" s="114"/>
      <c r="P32" s="114"/>
      <c r="Q32" s="187"/>
      <c r="R32" s="114"/>
      <c r="S32" s="187" t="s">
        <v>4873</v>
      </c>
      <c r="T32" s="79"/>
      <c r="U32" s="218"/>
      <c r="V32" s="218"/>
      <c r="W32" s="218"/>
      <c r="X32" s="218"/>
      <c r="Y32" s="218"/>
      <c r="Z32" s="79"/>
      <c r="AA32" s="79"/>
      <c r="AB32" s="79"/>
      <c r="AC32" s="79"/>
      <c r="AD32" s="79"/>
      <c r="AE32" s="79"/>
      <c r="AF32" s="220"/>
      <c r="AO32" s="8" t="s">
        <v>1940</v>
      </c>
      <c r="AP32" s="8" t="s">
        <v>2381</v>
      </c>
      <c r="AR32" s="8">
        <v>154</v>
      </c>
      <c r="AS32" s="8">
        <v>34</v>
      </c>
      <c r="AT32" s="162" t="s">
        <v>753</v>
      </c>
    </row>
    <row r="33" spans="1:46" ht="12.9" customHeight="1">
      <c r="A33" s="185"/>
      <c r="B33" s="221"/>
      <c r="C33" s="114"/>
      <c r="D33" s="187"/>
      <c r="E33" s="114"/>
      <c r="F33" s="179"/>
      <c r="G33" s="179"/>
      <c r="H33" s="78"/>
      <c r="I33" s="187" t="s">
        <v>4859</v>
      </c>
      <c r="J33" s="114"/>
      <c r="K33" s="179"/>
      <c r="L33" s="179"/>
      <c r="M33" s="78"/>
      <c r="N33" s="187" t="s">
        <v>4866</v>
      </c>
      <c r="O33" s="114"/>
      <c r="P33" s="114"/>
      <c r="Q33" s="187"/>
      <c r="R33" s="114"/>
      <c r="S33" s="187" t="s">
        <v>4874</v>
      </c>
      <c r="T33" s="79"/>
      <c r="U33" s="218"/>
      <c r="V33" s="218"/>
      <c r="W33" s="218"/>
      <c r="X33" s="218"/>
      <c r="Y33" s="218"/>
      <c r="Z33" s="79"/>
      <c r="AA33" s="79"/>
      <c r="AB33" s="146"/>
      <c r="AC33" s="114"/>
      <c r="AD33" s="79"/>
      <c r="AE33" s="79"/>
      <c r="AF33" s="186"/>
      <c r="AH33" s="159" t="s">
        <v>1829</v>
      </c>
      <c r="AO33" s="8" t="s">
        <v>1941</v>
      </c>
      <c r="AP33" s="8" t="s">
        <v>2382</v>
      </c>
      <c r="AR33" s="8">
        <v>155</v>
      </c>
      <c r="AS33" s="8">
        <v>35</v>
      </c>
      <c r="AT33" s="162" t="s">
        <v>754</v>
      </c>
    </row>
    <row r="34" spans="1:46" ht="12.9" customHeight="1">
      <c r="A34" s="185"/>
      <c r="B34" s="165"/>
      <c r="C34" s="79"/>
      <c r="D34" s="187"/>
      <c r="E34" s="114"/>
      <c r="F34" s="222"/>
      <c r="G34" s="222"/>
      <c r="H34" s="78"/>
      <c r="I34" s="187" t="s">
        <v>4860</v>
      </c>
      <c r="J34" s="114"/>
      <c r="K34" s="222"/>
      <c r="L34" s="222"/>
      <c r="M34" s="78"/>
      <c r="N34" s="187" t="s">
        <v>4867</v>
      </c>
      <c r="O34" s="114"/>
      <c r="P34" s="114"/>
      <c r="Q34" s="187"/>
      <c r="R34" s="114"/>
      <c r="S34" s="187" t="s">
        <v>4875</v>
      </c>
      <c r="T34" s="79"/>
      <c r="U34" s="79"/>
      <c r="V34" s="79"/>
      <c r="W34" s="79"/>
      <c r="X34" s="79"/>
      <c r="Y34" s="79"/>
      <c r="Z34" s="79"/>
      <c r="AA34" s="79"/>
      <c r="AB34" s="146"/>
      <c r="AC34" s="79"/>
      <c r="AD34" s="76"/>
      <c r="AE34" s="79"/>
      <c r="AF34" s="186"/>
      <c r="AH34" s="159" t="s">
        <v>4850</v>
      </c>
      <c r="AO34" s="8" t="s">
        <v>1942</v>
      </c>
      <c r="AP34" s="8" t="s">
        <v>2383</v>
      </c>
      <c r="AR34" s="8">
        <v>156</v>
      </c>
      <c r="AS34" s="8">
        <v>36</v>
      </c>
      <c r="AT34" s="162" t="s">
        <v>755</v>
      </c>
    </row>
    <row r="35" spans="1:46" ht="12.9" customHeight="1">
      <c r="A35" s="185"/>
      <c r="B35" s="79"/>
      <c r="C35" s="79"/>
      <c r="D35" s="114"/>
      <c r="E35" s="218"/>
      <c r="F35" s="218"/>
      <c r="G35" s="218"/>
      <c r="H35" s="78"/>
      <c r="I35" s="114"/>
      <c r="J35" s="218"/>
      <c r="K35" s="218"/>
      <c r="L35" s="218"/>
      <c r="M35" s="78"/>
      <c r="N35" s="187" t="s">
        <v>4868</v>
      </c>
      <c r="O35" s="114"/>
      <c r="P35" s="114"/>
      <c r="Q35" s="187"/>
      <c r="R35" s="114"/>
      <c r="S35" s="187" t="s">
        <v>4876</v>
      </c>
      <c r="T35" s="195"/>
      <c r="U35" s="187"/>
      <c r="V35" s="187"/>
      <c r="W35" s="187"/>
      <c r="X35" s="187"/>
      <c r="Y35" s="187"/>
      <c r="Z35" s="76"/>
      <c r="AA35" s="79"/>
      <c r="AB35" s="200"/>
      <c r="AC35" s="200"/>
      <c r="AD35" s="200"/>
      <c r="AE35" s="200"/>
      <c r="AF35" s="186"/>
      <c r="AH35" s="159" t="s">
        <v>4851</v>
      </c>
      <c r="AO35" s="8" t="s">
        <v>1943</v>
      </c>
      <c r="AP35" s="8" t="s">
        <v>2384</v>
      </c>
      <c r="AS35" s="8">
        <v>37</v>
      </c>
      <c r="AT35" s="162" t="s">
        <v>762</v>
      </c>
    </row>
    <row r="36" spans="1:46" ht="12.9" customHeight="1">
      <c r="A36" s="185"/>
      <c r="B36" s="221"/>
      <c r="C36" s="114"/>
      <c r="D36" s="79"/>
      <c r="E36" s="79"/>
      <c r="F36" s="79"/>
      <c r="G36" s="79"/>
      <c r="H36" s="79"/>
      <c r="I36" s="179"/>
      <c r="J36" s="204"/>
      <c r="K36" s="179"/>
      <c r="L36" s="179"/>
      <c r="M36" s="179"/>
      <c r="N36" s="179"/>
      <c r="O36" s="114"/>
      <c r="P36" s="223"/>
      <c r="Q36" s="221"/>
      <c r="R36" s="114"/>
      <c r="S36" s="114"/>
      <c r="T36" s="114"/>
      <c r="U36" s="114"/>
      <c r="V36" s="79"/>
      <c r="W36" s="114"/>
      <c r="X36" s="79"/>
      <c r="Y36" s="79"/>
      <c r="Z36" s="79"/>
      <c r="AA36" s="79"/>
      <c r="AB36" s="79"/>
      <c r="AC36" s="79"/>
      <c r="AD36" s="79"/>
      <c r="AE36" s="79"/>
      <c r="AF36" s="186"/>
      <c r="AH36" s="159" t="s">
        <v>4852</v>
      </c>
      <c r="AO36" s="8" t="s">
        <v>1944</v>
      </c>
      <c r="AP36" s="8" t="s">
        <v>2385</v>
      </c>
      <c r="AS36" s="8">
        <v>38</v>
      </c>
      <c r="AT36" s="162" t="s">
        <v>763</v>
      </c>
    </row>
    <row r="37" spans="1:46" ht="12.9" customHeight="1">
      <c r="A37" s="185"/>
      <c r="B37" s="224"/>
      <c r="C37" s="114"/>
      <c r="D37" s="79"/>
      <c r="E37" s="79"/>
      <c r="F37" s="79"/>
      <c r="G37" s="79"/>
      <c r="H37" s="79"/>
      <c r="I37" s="179"/>
      <c r="J37" s="204"/>
      <c r="K37" s="179"/>
      <c r="L37" s="179"/>
      <c r="M37" s="179"/>
      <c r="N37" s="179"/>
      <c r="O37" s="114"/>
      <c r="P37" s="223"/>
      <c r="Q37" s="224"/>
      <c r="R37" s="114"/>
      <c r="S37" s="114"/>
      <c r="T37" s="114"/>
      <c r="U37" s="114"/>
      <c r="V37" s="79"/>
      <c r="W37" s="114"/>
      <c r="X37" s="79"/>
      <c r="Y37" s="79"/>
      <c r="Z37" s="79"/>
      <c r="AA37" s="79"/>
      <c r="AB37" s="79"/>
      <c r="AC37" s="79"/>
      <c r="AD37" s="79"/>
      <c r="AE37" s="79"/>
      <c r="AF37" s="208"/>
      <c r="AH37" s="159" t="s">
        <v>4853</v>
      </c>
      <c r="AO37" s="8" t="s">
        <v>1945</v>
      </c>
      <c r="AP37" s="8" t="s">
        <v>2386</v>
      </c>
      <c r="AS37" s="8">
        <v>39</v>
      </c>
      <c r="AT37" s="162" t="s">
        <v>764</v>
      </c>
    </row>
    <row r="38" spans="1:46" ht="12.9" customHeight="1">
      <c r="A38" s="225"/>
      <c r="B38" s="132" t="s">
        <v>4995</v>
      </c>
      <c r="C38" s="114"/>
      <c r="D38" s="114"/>
      <c r="E38" s="114"/>
      <c r="F38" s="114"/>
      <c r="G38" s="114"/>
      <c r="H38" s="210"/>
      <c r="I38" s="68"/>
      <c r="J38" s="114"/>
      <c r="K38" s="114"/>
      <c r="L38" s="79"/>
      <c r="M38" s="226"/>
      <c r="N38" s="114"/>
      <c r="O38" s="79"/>
      <c r="P38" s="79"/>
      <c r="Q38" s="79"/>
      <c r="R38" s="79"/>
      <c r="S38" s="79"/>
      <c r="T38" s="217"/>
      <c r="U38" s="203"/>
      <c r="V38" s="203"/>
      <c r="W38" s="203"/>
      <c r="X38" s="203"/>
      <c r="Y38" s="203"/>
      <c r="Z38" s="227"/>
      <c r="AA38" s="79"/>
      <c r="AB38" s="79"/>
      <c r="AC38" s="79"/>
      <c r="AD38" s="79"/>
      <c r="AE38" s="79"/>
      <c r="AF38" s="186"/>
      <c r="AH38" s="159" t="s">
        <v>4904</v>
      </c>
      <c r="AO38" s="8" t="s">
        <v>1946</v>
      </c>
      <c r="AP38" s="8" t="s">
        <v>2387</v>
      </c>
      <c r="AS38" s="8">
        <v>40</v>
      </c>
      <c r="AT38" s="162" t="s">
        <v>765</v>
      </c>
    </row>
    <row r="39" spans="1:46" ht="12.9" customHeight="1">
      <c r="A39" s="225"/>
      <c r="B39" s="203"/>
      <c r="C39" s="187" t="s">
        <v>4996</v>
      </c>
      <c r="D39" s="203"/>
      <c r="E39" s="203"/>
      <c r="F39" s="203"/>
      <c r="G39" s="114"/>
      <c r="H39" s="203"/>
      <c r="I39" s="203"/>
      <c r="J39" s="203"/>
      <c r="K39" s="203"/>
      <c r="L39" s="79"/>
      <c r="M39" s="200"/>
      <c r="N39" s="200"/>
      <c r="O39" s="79"/>
      <c r="P39" s="79"/>
      <c r="Q39" s="79"/>
      <c r="R39" s="79"/>
      <c r="S39" s="79"/>
      <c r="T39" s="79"/>
      <c r="U39" s="79"/>
      <c r="V39" s="79"/>
      <c r="W39" s="79"/>
      <c r="X39" s="79"/>
      <c r="Y39" s="79"/>
      <c r="Z39" s="79"/>
      <c r="AA39" s="79"/>
      <c r="AB39" s="79"/>
      <c r="AC39" s="79"/>
      <c r="AD39" s="79"/>
      <c r="AE39" s="79"/>
      <c r="AF39" s="186"/>
      <c r="AH39" s="159" t="s">
        <v>4905</v>
      </c>
      <c r="AO39" s="8" t="s">
        <v>1947</v>
      </c>
      <c r="AP39" s="8" t="s">
        <v>2388</v>
      </c>
      <c r="AS39" s="8">
        <v>41</v>
      </c>
      <c r="AT39" s="162" t="s">
        <v>756</v>
      </c>
    </row>
    <row r="40" spans="1:46" ht="12.9" customHeight="1">
      <c r="A40" s="225"/>
      <c r="B40" s="187"/>
      <c r="C40" s="114"/>
      <c r="D40" s="114"/>
      <c r="E40" s="114"/>
      <c r="F40" s="114"/>
      <c r="G40" s="114"/>
      <c r="H40" s="114"/>
      <c r="I40" s="114"/>
      <c r="J40" s="114"/>
      <c r="K40" s="114"/>
      <c r="L40" s="79"/>
      <c r="M40" s="114"/>
      <c r="N40" s="114"/>
      <c r="O40" s="79"/>
      <c r="P40" s="228"/>
      <c r="Q40" s="229"/>
      <c r="R40" s="230"/>
      <c r="S40" s="230"/>
      <c r="T40" s="230"/>
      <c r="U40" s="230"/>
      <c r="V40" s="76"/>
      <c r="W40" s="79"/>
      <c r="X40" s="231"/>
      <c r="Y40" s="79"/>
      <c r="Z40" s="79"/>
      <c r="AA40" s="79"/>
      <c r="AB40" s="79"/>
      <c r="AC40" s="79"/>
      <c r="AD40" s="79"/>
      <c r="AE40" s="79"/>
      <c r="AF40" s="208"/>
      <c r="AH40" s="159" t="s">
        <v>4906</v>
      </c>
      <c r="AO40" s="8" t="s">
        <v>1948</v>
      </c>
      <c r="AP40" s="8" t="s">
        <v>2389</v>
      </c>
      <c r="AS40" s="8">
        <v>42</v>
      </c>
      <c r="AT40" s="162" t="s">
        <v>757</v>
      </c>
    </row>
    <row r="41" spans="1:46" ht="12.9" customHeight="1">
      <c r="A41" s="232"/>
      <c r="B41" s="210"/>
      <c r="C41" s="187" t="s">
        <v>4997</v>
      </c>
      <c r="D41" s="114"/>
      <c r="E41" s="114"/>
      <c r="F41" s="114"/>
      <c r="G41" s="114"/>
      <c r="H41" s="210"/>
      <c r="I41" s="68"/>
      <c r="J41" s="68"/>
      <c r="K41" s="68"/>
      <c r="L41" s="79"/>
      <c r="M41" s="428" t="s">
        <v>5007</v>
      </c>
      <c r="N41" s="429"/>
      <c r="O41" s="429"/>
      <c r="P41" s="429"/>
      <c r="Q41" s="430"/>
      <c r="R41" s="76" t="s">
        <v>4999</v>
      </c>
      <c r="S41" s="179"/>
      <c r="T41" s="179"/>
      <c r="U41" s="179"/>
      <c r="V41" s="79"/>
      <c r="W41" s="114"/>
      <c r="X41" s="231"/>
      <c r="Y41" s="79"/>
      <c r="Z41" s="79"/>
      <c r="AA41" s="79"/>
      <c r="AB41" s="79"/>
      <c r="AC41" s="79"/>
      <c r="AD41" s="79"/>
      <c r="AE41" s="79"/>
      <c r="AF41" s="208"/>
      <c r="AH41" s="159" t="s">
        <v>4907</v>
      </c>
      <c r="AO41" s="8" t="s">
        <v>1949</v>
      </c>
      <c r="AP41" s="8" t="s">
        <v>2390</v>
      </c>
      <c r="AS41" s="8">
        <v>43</v>
      </c>
      <c r="AT41" s="162" t="s">
        <v>758</v>
      </c>
    </row>
    <row r="42" spans="1:46" ht="12.9" customHeight="1">
      <c r="A42" s="225"/>
      <c r="B42" s="203"/>
      <c r="C42" s="203"/>
      <c r="D42" s="203"/>
      <c r="E42" s="203"/>
      <c r="F42" s="203"/>
      <c r="G42" s="68"/>
      <c r="H42" s="203"/>
      <c r="I42" s="203"/>
      <c r="J42" s="203"/>
      <c r="K42" s="203"/>
      <c r="L42" s="79"/>
      <c r="M42" s="200"/>
      <c r="N42" s="200"/>
      <c r="O42" s="79"/>
      <c r="P42" s="79"/>
      <c r="Q42" s="79"/>
      <c r="R42" s="79"/>
      <c r="S42" s="79"/>
      <c r="T42" s="217"/>
      <c r="U42" s="200"/>
      <c r="V42" s="200"/>
      <c r="W42" s="200"/>
      <c r="X42" s="200"/>
      <c r="Y42" s="200"/>
      <c r="Z42" s="200"/>
      <c r="AA42" s="200"/>
      <c r="AB42" s="79"/>
      <c r="AC42" s="79"/>
      <c r="AD42" s="79"/>
      <c r="AE42" s="114"/>
      <c r="AF42" s="208"/>
      <c r="AH42" s="159" t="s">
        <v>4908</v>
      </c>
      <c r="AO42" s="8" t="s">
        <v>1950</v>
      </c>
      <c r="AP42" s="8" t="s">
        <v>2391</v>
      </c>
      <c r="AS42" s="8">
        <v>44</v>
      </c>
      <c r="AT42" s="162" t="s">
        <v>759</v>
      </c>
    </row>
    <row r="43" spans="1:46" ht="12.9" customHeight="1">
      <c r="A43" s="225"/>
      <c r="B43" s="114"/>
      <c r="C43" s="187" t="s">
        <v>4998</v>
      </c>
      <c r="D43" s="79"/>
      <c r="E43" s="79"/>
      <c r="F43" s="79"/>
      <c r="G43" s="79"/>
      <c r="H43" s="79"/>
      <c r="I43" s="179"/>
      <c r="J43" s="204"/>
      <c r="K43" s="179"/>
      <c r="L43" s="179" t="s">
        <v>5000</v>
      </c>
      <c r="M43" s="428" t="s">
        <v>5008</v>
      </c>
      <c r="N43" s="429"/>
      <c r="O43" s="429"/>
      <c r="P43" s="429"/>
      <c r="Q43" s="430"/>
      <c r="R43" s="79" t="s">
        <v>5001</v>
      </c>
      <c r="S43" s="79"/>
      <c r="T43" s="79"/>
      <c r="U43" s="179" t="s">
        <v>5002</v>
      </c>
      <c r="V43" s="428" t="s">
        <v>5009</v>
      </c>
      <c r="W43" s="429"/>
      <c r="X43" s="429"/>
      <c r="Y43" s="429"/>
      <c r="Z43" s="430"/>
      <c r="AA43" s="79" t="s">
        <v>4999</v>
      </c>
      <c r="AB43" s="79"/>
      <c r="AC43" s="79"/>
      <c r="AD43" s="79"/>
      <c r="AE43" s="79"/>
      <c r="AF43" s="208"/>
      <c r="AH43" s="159" t="s">
        <v>4877</v>
      </c>
      <c r="AO43" s="8" t="s">
        <v>1951</v>
      </c>
      <c r="AP43" s="8" t="s">
        <v>2392</v>
      </c>
      <c r="AS43" s="8">
        <v>45</v>
      </c>
      <c r="AT43" s="162" t="s">
        <v>760</v>
      </c>
    </row>
    <row r="44" spans="1:46" ht="12.9" customHeight="1">
      <c r="A44" s="225"/>
      <c r="B44" s="210"/>
      <c r="C44" s="114"/>
      <c r="D44" s="79"/>
      <c r="E44" s="79"/>
      <c r="F44" s="79"/>
      <c r="G44" s="79"/>
      <c r="H44" s="79"/>
      <c r="I44" s="179"/>
      <c r="J44" s="204"/>
      <c r="K44" s="179"/>
      <c r="L44" s="179"/>
      <c r="M44" s="226"/>
      <c r="N44" s="114"/>
      <c r="O44" s="79"/>
      <c r="P44" s="79"/>
      <c r="Q44" s="233"/>
      <c r="R44" s="79"/>
      <c r="S44" s="79"/>
      <c r="T44" s="79"/>
      <c r="U44" s="79"/>
      <c r="V44" s="79"/>
      <c r="W44" s="79"/>
      <c r="X44" s="79"/>
      <c r="Y44" s="79"/>
      <c r="Z44" s="79"/>
      <c r="AA44" s="79"/>
      <c r="AB44" s="79"/>
      <c r="AC44" s="79"/>
      <c r="AD44" s="79"/>
      <c r="AE44" s="68"/>
      <c r="AF44" s="208"/>
      <c r="AH44" s="234" t="s">
        <v>4892</v>
      </c>
      <c r="AO44" s="8" t="s">
        <v>1952</v>
      </c>
      <c r="AP44" s="8" t="s">
        <v>2393</v>
      </c>
      <c r="AS44" s="8">
        <v>46</v>
      </c>
      <c r="AT44" s="162" t="s">
        <v>761</v>
      </c>
    </row>
    <row r="45" spans="1:46" ht="12.9" customHeight="1">
      <c r="A45" s="225"/>
      <c r="B45" s="203"/>
      <c r="C45" s="187"/>
      <c r="D45" s="203"/>
      <c r="E45" s="203"/>
      <c r="F45" s="203"/>
      <c r="G45" s="79"/>
      <c r="H45" s="79"/>
      <c r="I45" s="179"/>
      <c r="J45" s="204"/>
      <c r="K45" s="179"/>
      <c r="L45" s="179"/>
      <c r="M45" s="200"/>
      <c r="N45" s="200"/>
      <c r="O45" s="79"/>
      <c r="P45" s="79"/>
      <c r="Q45" s="79"/>
      <c r="R45" s="79"/>
      <c r="S45" s="79"/>
      <c r="T45" s="217"/>
      <c r="U45" s="187"/>
      <c r="V45" s="187"/>
      <c r="W45" s="187"/>
      <c r="X45" s="187"/>
      <c r="Y45" s="187"/>
      <c r="Z45" s="187"/>
      <c r="AA45" s="187"/>
      <c r="AB45" s="79"/>
      <c r="AC45" s="79"/>
      <c r="AD45" s="79"/>
      <c r="AE45" s="68"/>
      <c r="AF45" s="208"/>
      <c r="AG45" s="171" t="e">
        <f>IF(AND(AG14=1,AG60=0),"※地点②を設定して下さい","")</f>
        <v>#REF!</v>
      </c>
      <c r="AH45" s="234" t="s">
        <v>4893</v>
      </c>
      <c r="AO45" s="8" t="s">
        <v>1953</v>
      </c>
      <c r="AP45" s="8" t="s">
        <v>2394</v>
      </c>
      <c r="AS45" s="8">
        <v>47</v>
      </c>
    </row>
    <row r="46" spans="1:46" ht="12.9" customHeight="1">
      <c r="A46" s="225"/>
      <c r="B46" s="79"/>
      <c r="C46" s="79"/>
      <c r="D46" s="79"/>
      <c r="E46" s="79"/>
      <c r="F46" s="79"/>
      <c r="G46" s="79"/>
      <c r="H46" s="79"/>
      <c r="I46" s="79"/>
      <c r="J46" s="79"/>
      <c r="K46" s="79"/>
      <c r="L46" s="79"/>
      <c r="M46" s="79"/>
      <c r="N46" s="79"/>
      <c r="O46" s="79"/>
      <c r="P46" s="79"/>
      <c r="Q46" s="79"/>
      <c r="R46" s="79"/>
      <c r="S46" s="79"/>
      <c r="T46" s="217"/>
      <c r="U46" s="187"/>
      <c r="V46" s="187"/>
      <c r="W46" s="187"/>
      <c r="X46" s="187"/>
      <c r="Y46" s="187"/>
      <c r="Z46" s="187"/>
      <c r="AA46" s="187"/>
      <c r="AB46" s="79"/>
      <c r="AC46" s="79"/>
      <c r="AD46" s="79"/>
      <c r="AE46" s="68"/>
      <c r="AF46" s="208"/>
      <c r="AO46" s="8" t="s">
        <v>1954</v>
      </c>
      <c r="AP46" s="8" t="s">
        <v>2395</v>
      </c>
      <c r="AS46" s="8">
        <v>48</v>
      </c>
    </row>
    <row r="47" spans="1:46" ht="12.9" customHeight="1">
      <c r="A47" s="225"/>
      <c r="B47" s="187" t="s">
        <v>5013</v>
      </c>
      <c r="C47" s="79"/>
      <c r="D47" s="79"/>
      <c r="E47" s="79"/>
      <c r="F47" s="79"/>
      <c r="G47" s="79"/>
      <c r="H47" s="79"/>
      <c r="I47" s="79"/>
      <c r="J47" s="68"/>
      <c r="K47" s="79"/>
      <c r="L47" s="79"/>
      <c r="M47" s="79"/>
      <c r="N47" s="79"/>
      <c r="O47" s="79"/>
      <c r="P47" s="79"/>
      <c r="Q47" s="79"/>
      <c r="R47" s="114"/>
      <c r="S47" s="114"/>
      <c r="T47" s="179"/>
      <c r="U47" s="179"/>
      <c r="V47" s="79"/>
      <c r="W47" s="79"/>
      <c r="X47" s="79"/>
      <c r="Y47" s="79"/>
      <c r="Z47" s="79"/>
      <c r="AA47" s="79"/>
      <c r="AB47" s="79"/>
      <c r="AC47" s="79"/>
      <c r="AD47" s="79"/>
      <c r="AE47" s="79"/>
      <c r="AF47" s="208"/>
      <c r="AG47" s="171" t="e">
        <f>IF(AND(#REF!=1,AG62=0),"※地点③を設定して下さい","")</f>
        <v>#REF!</v>
      </c>
      <c r="AO47" s="8" t="s">
        <v>1955</v>
      </c>
      <c r="AP47" s="8" t="s">
        <v>2396</v>
      </c>
      <c r="AS47" s="8">
        <v>49</v>
      </c>
    </row>
    <row r="48" spans="1:46" ht="12.9" customHeight="1">
      <c r="A48" s="225"/>
      <c r="B48" s="187" t="s">
        <v>5006</v>
      </c>
      <c r="C48" s="79"/>
      <c r="D48" s="79"/>
      <c r="E48" s="79"/>
      <c r="F48" s="79"/>
      <c r="G48" s="79"/>
      <c r="H48" s="79"/>
      <c r="I48" s="79"/>
      <c r="J48" s="79"/>
      <c r="K48" s="79"/>
      <c r="L48" s="79"/>
      <c r="M48" s="79"/>
      <c r="N48" s="79"/>
      <c r="O48" s="79"/>
      <c r="P48" s="79"/>
      <c r="Q48" s="79"/>
      <c r="R48" s="79"/>
      <c r="S48" s="79"/>
      <c r="T48" s="79"/>
      <c r="U48" s="79"/>
      <c r="V48" s="79"/>
      <c r="W48" s="79"/>
      <c r="X48" s="79"/>
      <c r="Y48" s="79"/>
      <c r="Z48" s="79"/>
      <c r="AA48" s="79"/>
      <c r="AB48" s="79"/>
      <c r="AC48" s="79"/>
      <c r="AD48" s="79"/>
      <c r="AE48" s="79"/>
      <c r="AF48" s="235"/>
      <c r="AO48" s="8" t="s">
        <v>2347</v>
      </c>
      <c r="AP48" s="8" t="s">
        <v>2397</v>
      </c>
      <c r="AS48" s="8">
        <v>50</v>
      </c>
    </row>
    <row r="49" spans="1:180" ht="12.9" customHeight="1">
      <c r="A49" s="225"/>
      <c r="B49" s="146"/>
      <c r="C49" s="146"/>
      <c r="D49" s="146"/>
      <c r="E49" s="146"/>
      <c r="F49" s="79"/>
      <c r="G49" s="236"/>
      <c r="H49" s="236"/>
      <c r="I49" s="236"/>
      <c r="J49" s="79"/>
      <c r="K49" s="146"/>
      <c r="L49" s="146"/>
      <c r="M49" s="146"/>
      <c r="N49" s="237"/>
      <c r="O49" s="238"/>
      <c r="P49" s="238"/>
      <c r="Q49" s="238"/>
      <c r="R49" s="79"/>
      <c r="S49" s="79"/>
      <c r="T49" s="239"/>
      <c r="U49" s="231"/>
      <c r="V49" s="79"/>
      <c r="W49" s="79"/>
      <c r="X49" s="79"/>
      <c r="Y49" s="79"/>
      <c r="Z49" s="79"/>
      <c r="AA49" s="79"/>
      <c r="AB49" s="79"/>
      <c r="AC49" s="79"/>
      <c r="AD49" s="79"/>
      <c r="AE49" s="79"/>
      <c r="AF49" s="240"/>
      <c r="AG49" s="171" t="e">
        <f>IF(AND(AG18=1,AG64=0),"※地点④を設定して下さい","")</f>
        <v>#REF!</v>
      </c>
      <c r="AO49" s="8" t="s">
        <v>2348</v>
      </c>
      <c r="AP49" s="8" t="s">
        <v>2398</v>
      </c>
      <c r="AS49" s="8">
        <v>51</v>
      </c>
    </row>
    <row r="50" spans="1:180" ht="12.9" customHeight="1">
      <c r="A50" s="225"/>
      <c r="B50" s="187" t="s">
        <v>5014</v>
      </c>
      <c r="C50" s="242"/>
      <c r="D50" s="242"/>
      <c r="E50" s="242"/>
      <c r="F50" s="79"/>
      <c r="G50" s="242"/>
      <c r="H50" s="242"/>
      <c r="I50" s="242"/>
      <c r="J50" s="79"/>
      <c r="K50" s="242"/>
      <c r="L50" s="242"/>
      <c r="M50" s="242"/>
      <c r="N50" s="242"/>
      <c r="O50" s="114"/>
      <c r="P50" s="114"/>
      <c r="Q50" s="114"/>
      <c r="R50" s="243"/>
      <c r="S50" s="79"/>
      <c r="T50" s="102"/>
      <c r="U50" s="102"/>
      <c r="V50" s="79"/>
      <c r="W50" s="79"/>
      <c r="X50" s="79"/>
      <c r="Y50" s="79"/>
      <c r="Z50" s="79"/>
      <c r="AA50" s="79"/>
      <c r="AB50" s="79"/>
      <c r="AC50" s="79"/>
      <c r="AD50" s="79"/>
      <c r="AE50" s="79"/>
      <c r="AF50" s="186"/>
      <c r="AO50" s="8" t="s">
        <v>2349</v>
      </c>
      <c r="AP50" s="8" t="s">
        <v>2399</v>
      </c>
      <c r="AS50" s="8">
        <v>52</v>
      </c>
    </row>
    <row r="51" spans="1:180" ht="12.9" customHeight="1">
      <c r="A51" s="225"/>
      <c r="B51" s="241"/>
      <c r="C51" s="242"/>
      <c r="D51" s="242"/>
      <c r="E51" s="242"/>
      <c r="F51" s="79"/>
      <c r="G51" s="242"/>
      <c r="H51" s="242"/>
      <c r="I51" s="242"/>
      <c r="J51" s="79"/>
      <c r="K51" s="242"/>
      <c r="L51" s="242"/>
      <c r="M51" s="242"/>
      <c r="N51" s="242"/>
      <c r="O51" s="114"/>
      <c r="P51" s="114"/>
      <c r="Q51" s="114"/>
      <c r="R51" s="102"/>
      <c r="S51" s="79"/>
      <c r="T51" s="102"/>
      <c r="U51" s="102"/>
      <c r="V51" s="79"/>
      <c r="W51" s="79"/>
      <c r="X51" s="79"/>
      <c r="Y51" s="79"/>
      <c r="Z51" s="79"/>
      <c r="AA51" s="79"/>
      <c r="AB51" s="79"/>
      <c r="AC51" s="79"/>
      <c r="AD51" s="79"/>
      <c r="AE51" s="79"/>
      <c r="AF51" s="186"/>
      <c r="AG51" s="171" t="e">
        <f>IF(AND(AG22=1,AG66=0),"※地点⑤を設定して下さい","")</f>
        <v>#REF!</v>
      </c>
      <c r="AH51" s="234"/>
      <c r="AO51" s="8" t="s">
        <v>2350</v>
      </c>
      <c r="AP51" s="8" t="s">
        <v>2400</v>
      </c>
      <c r="AS51" s="8">
        <v>53</v>
      </c>
    </row>
    <row r="52" spans="1:180" ht="12.9" customHeight="1">
      <c r="A52" s="225"/>
      <c r="B52" s="277" t="s">
        <v>5015</v>
      </c>
      <c r="C52" s="242"/>
      <c r="D52" s="242"/>
      <c r="E52" s="242"/>
      <c r="F52" s="79"/>
      <c r="G52" s="242"/>
      <c r="H52" s="242"/>
      <c r="I52" s="242"/>
      <c r="J52" s="79"/>
      <c r="K52" s="242"/>
      <c r="L52" s="242"/>
      <c r="M52" s="242"/>
      <c r="N52" s="242"/>
      <c r="O52" s="114"/>
      <c r="P52" s="114"/>
      <c r="Q52" s="114"/>
      <c r="R52" s="102"/>
      <c r="S52" s="79"/>
      <c r="T52" s="102"/>
      <c r="U52" s="102"/>
      <c r="V52" s="79"/>
      <c r="W52" s="79"/>
      <c r="X52" s="79"/>
      <c r="Y52" s="79"/>
      <c r="Z52" s="79"/>
      <c r="AA52" s="79"/>
      <c r="AB52" s="79"/>
      <c r="AC52" s="79"/>
      <c r="AD52" s="79"/>
      <c r="AE52" s="79"/>
      <c r="AF52" s="186"/>
      <c r="AH52" s="234"/>
      <c r="AO52" s="8" t="s">
        <v>2351</v>
      </c>
      <c r="AP52" s="8" t="s">
        <v>2401</v>
      </c>
      <c r="AS52" s="8">
        <v>54</v>
      </c>
    </row>
    <row r="53" spans="1:180" ht="12.9" customHeight="1">
      <c r="A53" s="225"/>
      <c r="B53" s="241"/>
      <c r="C53" s="242"/>
      <c r="D53" s="242"/>
      <c r="E53" s="242"/>
      <c r="F53" s="79"/>
      <c r="G53" s="242"/>
      <c r="H53" s="242"/>
      <c r="I53" s="242"/>
      <c r="J53" s="79"/>
      <c r="K53" s="242"/>
      <c r="L53" s="242"/>
      <c r="M53" s="242"/>
      <c r="N53" s="242"/>
      <c r="O53" s="114"/>
      <c r="P53" s="114"/>
      <c r="Q53" s="114"/>
      <c r="R53" s="102"/>
      <c r="S53" s="79"/>
      <c r="T53" s="102"/>
      <c r="U53" s="102"/>
      <c r="V53" s="79"/>
      <c r="W53" s="79"/>
      <c r="X53" s="79"/>
      <c r="Y53" s="79"/>
      <c r="Z53" s="79"/>
      <c r="AA53" s="79"/>
      <c r="AB53" s="79"/>
      <c r="AC53" s="79"/>
      <c r="AD53" s="79"/>
      <c r="AE53" s="79"/>
      <c r="AF53" s="174"/>
      <c r="AH53" s="234"/>
      <c r="AO53" s="8" t="s">
        <v>2352</v>
      </c>
      <c r="AP53" s="8" t="s">
        <v>2402</v>
      </c>
      <c r="AS53" s="8">
        <v>55</v>
      </c>
    </row>
    <row r="54" spans="1:180" ht="12.9" customHeight="1">
      <c r="A54" s="225"/>
      <c r="B54" s="277" t="s">
        <v>5016</v>
      </c>
      <c r="C54" s="242"/>
      <c r="D54" s="242"/>
      <c r="E54" s="242"/>
      <c r="F54" s="79"/>
      <c r="G54" s="242"/>
      <c r="H54" s="242"/>
      <c r="I54" s="242"/>
      <c r="J54" s="79"/>
      <c r="K54" s="242"/>
      <c r="L54" s="242"/>
      <c r="M54" s="242"/>
      <c r="N54" s="242"/>
      <c r="O54" s="114"/>
      <c r="P54" s="114"/>
      <c r="Q54" s="114"/>
      <c r="R54" s="102"/>
      <c r="S54" s="79"/>
      <c r="T54" s="102"/>
      <c r="U54" s="102"/>
      <c r="V54" s="79"/>
      <c r="W54" s="79"/>
      <c r="X54" s="79"/>
      <c r="Y54" s="79"/>
      <c r="Z54" s="79"/>
      <c r="AA54" s="79"/>
      <c r="AB54" s="79"/>
      <c r="AC54" s="79"/>
      <c r="AD54" s="79"/>
      <c r="AE54" s="79"/>
      <c r="AF54" s="186"/>
      <c r="AH54" s="234"/>
      <c r="AO54" s="8" t="s">
        <v>2353</v>
      </c>
      <c r="AP54" s="8" t="s">
        <v>2403</v>
      </c>
      <c r="AS54" s="8">
        <v>56</v>
      </c>
    </row>
    <row r="55" spans="1:180" ht="12.9" customHeight="1">
      <c r="A55" s="225"/>
      <c r="B55" s="79"/>
      <c r="C55" s="79"/>
      <c r="D55" s="79"/>
      <c r="E55" s="79"/>
      <c r="F55" s="79"/>
      <c r="G55" s="79"/>
      <c r="H55" s="79"/>
      <c r="I55" s="79"/>
      <c r="J55" s="79"/>
      <c r="K55" s="79"/>
      <c r="L55" s="79"/>
      <c r="M55" s="79"/>
      <c r="N55" s="79"/>
      <c r="O55" s="79"/>
      <c r="P55" s="79"/>
      <c r="Q55" s="79"/>
      <c r="R55" s="79"/>
      <c r="S55" s="79"/>
      <c r="T55" s="79"/>
      <c r="U55" s="79"/>
      <c r="V55" s="79"/>
      <c r="W55" s="79"/>
      <c r="X55" s="79"/>
      <c r="Y55" s="79"/>
      <c r="Z55" s="79"/>
      <c r="AA55" s="79"/>
      <c r="AB55" s="79"/>
      <c r="AC55" s="79"/>
      <c r="AD55" s="79"/>
      <c r="AE55" s="79"/>
      <c r="AF55" s="186"/>
      <c r="AH55" s="234"/>
      <c r="AO55" s="8" t="s">
        <v>2354</v>
      </c>
      <c r="AP55" s="8" t="s">
        <v>2404</v>
      </c>
      <c r="AS55" s="8">
        <v>57</v>
      </c>
    </row>
    <row r="56" spans="1:180" ht="12.9" customHeight="1">
      <c r="A56" s="225"/>
      <c r="B56" s="224"/>
      <c r="C56" s="114"/>
      <c r="D56" s="114"/>
      <c r="E56" s="114"/>
      <c r="F56" s="114"/>
      <c r="G56" s="79"/>
      <c r="H56" s="79"/>
      <c r="I56" s="79"/>
      <c r="J56" s="79"/>
      <c r="K56" s="79"/>
      <c r="L56" s="79"/>
      <c r="M56" s="79"/>
      <c r="N56" s="79"/>
      <c r="O56" s="79"/>
      <c r="P56" s="79"/>
      <c r="Q56" s="79"/>
      <c r="R56" s="79"/>
      <c r="S56" s="79"/>
      <c r="T56" s="79"/>
      <c r="U56" s="79"/>
      <c r="V56" s="79"/>
      <c r="W56" s="79"/>
      <c r="X56" s="79"/>
      <c r="Y56" s="79"/>
      <c r="Z56" s="79"/>
      <c r="AA56" s="79"/>
      <c r="AB56" s="79"/>
      <c r="AC56" s="79"/>
      <c r="AD56" s="442"/>
      <c r="AE56" s="442"/>
      <c r="AF56" s="186"/>
      <c r="AO56" s="8" t="s">
        <v>2355</v>
      </c>
      <c r="AP56" s="8" t="s">
        <v>2405</v>
      </c>
      <c r="AS56" s="8">
        <v>58</v>
      </c>
    </row>
    <row r="57" spans="1:180" ht="12.9" customHeight="1">
      <c r="A57" s="225"/>
      <c r="B57" s="79"/>
      <c r="C57" s="114"/>
      <c r="D57" s="114"/>
      <c r="E57" s="179"/>
      <c r="F57" s="179"/>
      <c r="G57" s="79"/>
      <c r="H57" s="79"/>
      <c r="I57" s="79"/>
      <c r="J57" s="79"/>
      <c r="K57" s="79"/>
      <c r="L57" s="79"/>
      <c r="M57" s="79"/>
      <c r="N57" s="79"/>
      <c r="O57" s="79"/>
      <c r="P57" s="79"/>
      <c r="Q57" s="79"/>
      <c r="R57" s="79"/>
      <c r="S57" s="79"/>
      <c r="T57" s="79"/>
      <c r="U57" s="79"/>
      <c r="V57" s="79"/>
      <c r="W57" s="79"/>
      <c r="X57" s="79"/>
      <c r="Y57" s="79"/>
      <c r="Z57" s="79"/>
      <c r="AA57" s="79"/>
      <c r="AB57" s="79"/>
      <c r="AC57" s="79"/>
      <c r="AD57" s="442"/>
      <c r="AE57" s="442"/>
      <c r="AF57" s="186"/>
      <c r="AO57" s="8" t="s">
        <v>2356</v>
      </c>
      <c r="AP57" s="8" t="s">
        <v>2406</v>
      </c>
      <c r="AS57" s="8">
        <v>59</v>
      </c>
    </row>
    <row r="58" spans="1:180" ht="12.9" customHeight="1">
      <c r="A58" s="225"/>
      <c r="B58" s="244"/>
      <c r="C58" s="187"/>
      <c r="D58" s="114"/>
      <c r="E58" s="114"/>
      <c r="F58" s="114"/>
      <c r="G58" s="78"/>
      <c r="H58" s="187"/>
      <c r="I58" s="114"/>
      <c r="J58" s="114"/>
      <c r="K58" s="187"/>
      <c r="L58" s="114"/>
      <c r="M58" s="187"/>
      <c r="N58" s="78"/>
      <c r="O58" s="79"/>
      <c r="P58" s="79"/>
      <c r="Q58" s="79"/>
      <c r="R58" s="79"/>
      <c r="S58" s="79"/>
      <c r="T58" s="79"/>
      <c r="U58" s="79"/>
      <c r="V58" s="79"/>
      <c r="W58" s="79"/>
      <c r="X58" s="79"/>
      <c r="Y58" s="79"/>
      <c r="Z58" s="79"/>
      <c r="AA58" s="79"/>
      <c r="AB58" s="79"/>
      <c r="AC58" s="79"/>
      <c r="AD58" s="442"/>
      <c r="AE58" s="442"/>
      <c r="AF58" s="186"/>
      <c r="AO58" s="8" t="s">
        <v>2357</v>
      </c>
      <c r="AP58" s="8" t="s">
        <v>2407</v>
      </c>
    </row>
    <row r="59" spans="1:180" ht="12.9" customHeight="1">
      <c r="A59" s="172"/>
      <c r="B59" s="79"/>
      <c r="C59" s="187"/>
      <c r="D59" s="114"/>
      <c r="E59" s="179"/>
      <c r="F59" s="179"/>
      <c r="G59" s="78"/>
      <c r="H59" s="187"/>
      <c r="I59" s="114"/>
      <c r="J59" s="114"/>
      <c r="K59" s="187"/>
      <c r="L59" s="114"/>
      <c r="M59" s="187"/>
      <c r="N59" s="78"/>
      <c r="O59" s="79"/>
      <c r="P59" s="79"/>
      <c r="Q59" s="79"/>
      <c r="R59" s="79"/>
      <c r="S59" s="79"/>
      <c r="T59" s="79"/>
      <c r="U59" s="79"/>
      <c r="V59" s="79"/>
      <c r="W59" s="79"/>
      <c r="X59" s="79"/>
      <c r="Y59" s="79"/>
      <c r="Z59" s="79"/>
      <c r="AA59" s="79"/>
      <c r="AB59" s="79"/>
      <c r="AC59" s="79"/>
      <c r="AD59" s="442"/>
      <c r="AE59" s="442"/>
      <c r="AF59" s="186"/>
      <c r="AH59" s="171"/>
      <c r="AO59" s="8" t="s">
        <v>2358</v>
      </c>
      <c r="AP59" s="8" t="s">
        <v>2408</v>
      </c>
    </row>
    <row r="60" spans="1:180" ht="12.9" customHeight="1">
      <c r="A60" s="172"/>
      <c r="B60" s="79"/>
      <c r="C60" s="187"/>
      <c r="D60" s="114"/>
      <c r="E60" s="179"/>
      <c r="F60" s="179"/>
      <c r="G60" s="78"/>
      <c r="H60" s="187"/>
      <c r="I60" s="114"/>
      <c r="J60" s="114"/>
      <c r="K60" s="187"/>
      <c r="L60" s="114"/>
      <c r="M60" s="187"/>
      <c r="N60" s="78"/>
      <c r="O60" s="79"/>
      <c r="P60" s="79"/>
      <c r="Q60" s="79"/>
      <c r="R60" s="79"/>
      <c r="S60" s="79"/>
      <c r="T60" s="79"/>
      <c r="U60" s="79"/>
      <c r="V60" s="79"/>
      <c r="W60" s="443"/>
      <c r="X60" s="443"/>
      <c r="Y60" s="443"/>
      <c r="Z60" s="114"/>
      <c r="AA60" s="114"/>
      <c r="AB60" s="245"/>
      <c r="AC60" s="79"/>
      <c r="AD60" s="442"/>
      <c r="AE60" s="442"/>
      <c r="AF60" s="186"/>
      <c r="AO60" s="8" t="s">
        <v>2359</v>
      </c>
      <c r="AP60" s="8" t="s">
        <v>2409</v>
      </c>
    </row>
    <row r="61" spans="1:180" ht="12.9" customHeight="1">
      <c r="A61" s="172"/>
      <c r="B61" s="79"/>
      <c r="C61" s="187"/>
      <c r="D61" s="114"/>
      <c r="E61" s="179"/>
      <c r="F61" s="179"/>
      <c r="G61" s="78"/>
      <c r="H61" s="187"/>
      <c r="I61" s="114"/>
      <c r="J61" s="114"/>
      <c r="K61" s="187"/>
      <c r="L61" s="114"/>
      <c r="M61" s="187"/>
      <c r="N61" s="78"/>
      <c r="O61" s="79"/>
      <c r="P61" s="79"/>
      <c r="Q61" s="79"/>
      <c r="R61" s="79"/>
      <c r="S61" s="79"/>
      <c r="T61" s="79"/>
      <c r="U61" s="79"/>
      <c r="V61" s="79"/>
      <c r="W61" s="79"/>
      <c r="X61" s="79"/>
      <c r="Y61" s="79"/>
      <c r="Z61" s="79"/>
      <c r="AA61" s="79"/>
      <c r="AB61" s="79"/>
      <c r="AC61" s="79"/>
      <c r="AD61" s="79"/>
      <c r="AE61" s="79"/>
      <c r="AF61" s="186"/>
      <c r="AH61" s="171"/>
      <c r="AO61" s="8" t="s">
        <v>2360</v>
      </c>
      <c r="AP61" s="8" t="s">
        <v>2410</v>
      </c>
    </row>
    <row r="62" spans="1:180" ht="12.9" customHeight="1">
      <c r="A62" s="172"/>
      <c r="B62" s="246"/>
      <c r="C62" s="187"/>
      <c r="D62" s="114"/>
      <c r="E62" s="179"/>
      <c r="F62" s="179"/>
      <c r="G62" s="78"/>
      <c r="H62" s="187"/>
      <c r="I62" s="114"/>
      <c r="J62" s="114"/>
      <c r="K62" s="187"/>
      <c r="L62" s="114"/>
      <c r="M62" s="187"/>
      <c r="N62" s="78"/>
      <c r="O62" s="79"/>
      <c r="P62" s="79"/>
      <c r="Q62" s="79"/>
      <c r="R62" s="79"/>
      <c r="S62" s="79"/>
      <c r="T62" s="211"/>
      <c r="U62" s="114"/>
      <c r="V62" s="79"/>
      <c r="W62" s="79"/>
      <c r="X62" s="79"/>
      <c r="Y62" s="79"/>
      <c r="Z62" s="79"/>
      <c r="AA62" s="79"/>
      <c r="AB62" s="79"/>
      <c r="AC62" s="79"/>
      <c r="AD62" s="79"/>
      <c r="AE62" s="79"/>
      <c r="AF62" s="186"/>
      <c r="AO62" s="8" t="s">
        <v>2361</v>
      </c>
      <c r="AP62" s="8" t="s">
        <v>2411</v>
      </c>
    </row>
    <row r="63" spans="1:180" ht="12.9" customHeight="1">
      <c r="A63" s="225"/>
      <c r="B63" s="79"/>
      <c r="C63" s="187"/>
      <c r="D63" s="114"/>
      <c r="E63" s="179"/>
      <c r="F63" s="179"/>
      <c r="G63" s="78"/>
      <c r="H63" s="187"/>
      <c r="I63" s="114"/>
      <c r="J63" s="114"/>
      <c r="K63" s="187"/>
      <c r="L63" s="114"/>
      <c r="M63" s="187"/>
      <c r="N63" s="78"/>
      <c r="O63" s="79"/>
      <c r="P63" s="79"/>
      <c r="Q63" s="79"/>
      <c r="R63" s="79"/>
      <c r="S63" s="79"/>
      <c r="T63" s="211"/>
      <c r="U63" s="114"/>
      <c r="V63" s="79"/>
      <c r="W63" s="79"/>
      <c r="X63" s="79"/>
      <c r="Y63" s="79"/>
      <c r="Z63" s="79"/>
      <c r="AA63" s="79"/>
      <c r="AB63" s="79"/>
      <c r="AC63" s="79"/>
      <c r="AD63" s="79"/>
      <c r="AE63" s="79"/>
      <c r="AF63" s="186"/>
      <c r="AO63" s="8" t="s">
        <v>2362</v>
      </c>
      <c r="AP63" s="8" t="s">
        <v>2412</v>
      </c>
      <c r="AV63" s="8" t="s">
        <v>2678</v>
      </c>
      <c r="BM63" s="5" t="s">
        <v>3072</v>
      </c>
      <c r="BW63" s="8" t="s">
        <v>3073</v>
      </c>
      <c r="CU63" s="8" t="s">
        <v>3074</v>
      </c>
      <c r="DL63" s="8" t="s">
        <v>3075</v>
      </c>
      <c r="DW63" s="8" t="s">
        <v>3076</v>
      </c>
      <c r="EL63" s="8" t="s">
        <v>3077</v>
      </c>
      <c r="EW63" s="8" t="s">
        <v>3078</v>
      </c>
      <c r="FG63" s="8" t="s">
        <v>3079</v>
      </c>
      <c r="FX63" s="8" t="s">
        <v>3080</v>
      </c>
    </row>
    <row r="64" spans="1:180" ht="12.9" customHeight="1">
      <c r="A64" s="225"/>
      <c r="B64" s="247"/>
      <c r="C64" s="187"/>
      <c r="D64" s="114"/>
      <c r="E64" s="222"/>
      <c r="F64" s="222"/>
      <c r="G64" s="78"/>
      <c r="H64" s="187"/>
      <c r="I64" s="114"/>
      <c r="J64" s="114"/>
      <c r="K64" s="187"/>
      <c r="L64" s="114"/>
      <c r="M64" s="187"/>
      <c r="N64" s="78"/>
      <c r="O64" s="79"/>
      <c r="P64" s="79"/>
      <c r="Q64" s="79"/>
      <c r="R64" s="79"/>
      <c r="S64" s="79"/>
      <c r="T64" s="211"/>
      <c r="U64" s="114"/>
      <c r="V64" s="79"/>
      <c r="W64" s="79"/>
      <c r="X64" s="79"/>
      <c r="Y64" s="79"/>
      <c r="Z64" s="79"/>
      <c r="AA64" s="79"/>
      <c r="AB64" s="79"/>
      <c r="AC64" s="79"/>
      <c r="AD64" s="79"/>
      <c r="AE64" s="79"/>
      <c r="AF64" s="174"/>
      <c r="AO64" s="8" t="s">
        <v>2363</v>
      </c>
      <c r="AP64" s="8" t="s">
        <v>2413</v>
      </c>
      <c r="AV64" s="8" t="s">
        <v>1831</v>
      </c>
      <c r="BM64" s="5" t="s">
        <v>1829</v>
      </c>
      <c r="BW64" s="8" t="s">
        <v>1831</v>
      </c>
      <c r="BX64" s="8" t="s">
        <v>3310</v>
      </c>
      <c r="BY64" s="8" t="s">
        <v>3312</v>
      </c>
      <c r="BZ64" s="8" t="s">
        <v>3313</v>
      </c>
      <c r="CA64" s="8" t="s">
        <v>3314</v>
      </c>
      <c r="CB64" s="8" t="s">
        <v>3315</v>
      </c>
      <c r="CC64" s="8" t="s">
        <v>3316</v>
      </c>
      <c r="CD64" s="8" t="s">
        <v>3317</v>
      </c>
      <c r="CE64" s="248" t="s">
        <v>4642</v>
      </c>
      <c r="CF64" s="8" t="s">
        <v>3318</v>
      </c>
      <c r="CG64" s="8" t="s">
        <v>3319</v>
      </c>
      <c r="CH64" s="8" t="s">
        <v>3320</v>
      </c>
      <c r="CJ64" s="8" t="s">
        <v>3321</v>
      </c>
      <c r="CK64" s="8" t="s">
        <v>3322</v>
      </c>
      <c r="CL64" s="8" t="s">
        <v>3323</v>
      </c>
      <c r="CM64" s="8" t="s">
        <v>3324</v>
      </c>
      <c r="CN64" s="8" t="s">
        <v>3325</v>
      </c>
      <c r="CO64" s="8" t="s">
        <v>3326</v>
      </c>
      <c r="CP64" s="8" t="s">
        <v>3327</v>
      </c>
      <c r="CQ64" s="8" t="s">
        <v>3328</v>
      </c>
      <c r="CR64" s="8" t="s">
        <v>3329</v>
      </c>
      <c r="CS64" s="8" t="s">
        <v>3330</v>
      </c>
      <c r="CT64" s="8" t="s">
        <v>3331</v>
      </c>
      <c r="CU64" s="8" t="s">
        <v>3071</v>
      </c>
      <c r="CV64" s="8" t="s">
        <v>4649</v>
      </c>
      <c r="CW64" s="8" t="s">
        <v>4650</v>
      </c>
      <c r="CX64" s="8" t="s">
        <v>4651</v>
      </c>
      <c r="CY64" s="8" t="s">
        <v>4652</v>
      </c>
      <c r="CZ64" s="8" t="s">
        <v>4653</v>
      </c>
      <c r="DA64" s="8" t="s">
        <v>4654</v>
      </c>
      <c r="DB64" s="8" t="s">
        <v>4655</v>
      </c>
      <c r="DC64" s="8" t="s">
        <v>4656</v>
      </c>
      <c r="DD64" s="8" t="s">
        <v>4657</v>
      </c>
      <c r="DE64" s="8" t="s">
        <v>4658</v>
      </c>
      <c r="DF64" s="8" t="s">
        <v>4659</v>
      </c>
      <c r="DG64" s="8" t="s">
        <v>4660</v>
      </c>
      <c r="DH64" s="8" t="s">
        <v>4661</v>
      </c>
      <c r="DI64" s="8" t="s">
        <v>4662</v>
      </c>
      <c r="DJ64" s="8" t="s">
        <v>4663</v>
      </c>
      <c r="DK64" s="8" t="s">
        <v>4664</v>
      </c>
      <c r="DL64" s="8" t="s">
        <v>3071</v>
      </c>
      <c r="DM64" s="8" t="s">
        <v>4665</v>
      </c>
      <c r="DN64" s="8" t="s">
        <v>4666</v>
      </c>
      <c r="DO64" s="8" t="s">
        <v>4667</v>
      </c>
      <c r="DP64" s="8" t="s">
        <v>4668</v>
      </c>
      <c r="DQ64" s="8" t="s">
        <v>4669</v>
      </c>
      <c r="DR64" s="8" t="s">
        <v>4670</v>
      </c>
      <c r="DS64" s="8" t="s">
        <v>4671</v>
      </c>
      <c r="DT64" s="8" t="s">
        <v>4672</v>
      </c>
      <c r="DU64" s="8" t="s">
        <v>4674</v>
      </c>
      <c r="DV64" s="8" t="s">
        <v>4675</v>
      </c>
      <c r="DW64" s="8" t="s">
        <v>3071</v>
      </c>
      <c r="DX64" s="249" t="s">
        <v>4676</v>
      </c>
      <c r="DY64" s="249" t="s">
        <v>4677</v>
      </c>
      <c r="DZ64" s="249" t="s">
        <v>4678</v>
      </c>
      <c r="EA64" s="249" t="s">
        <v>4679</v>
      </c>
      <c r="EB64" s="249" t="s">
        <v>4680</v>
      </c>
      <c r="EC64" s="249" t="s">
        <v>4681</v>
      </c>
      <c r="ED64" s="249" t="s">
        <v>4682</v>
      </c>
      <c r="EE64" s="249" t="s">
        <v>4683</v>
      </c>
      <c r="EF64" s="249" t="s">
        <v>4684</v>
      </c>
      <c r="EG64" s="249" t="s">
        <v>4685</v>
      </c>
      <c r="EH64" s="249" t="s">
        <v>4686</v>
      </c>
      <c r="EI64" s="249" t="s">
        <v>4687</v>
      </c>
      <c r="EJ64" s="249" t="s">
        <v>4688</v>
      </c>
      <c r="EK64" s="249" t="s">
        <v>4689</v>
      </c>
      <c r="EL64" s="8" t="s">
        <v>3071</v>
      </c>
      <c r="EM64" s="249" t="s">
        <v>4690</v>
      </c>
      <c r="EN64" s="249" t="s">
        <v>4691</v>
      </c>
      <c r="EO64" s="249" t="s">
        <v>4692</v>
      </c>
      <c r="EP64" s="249" t="s">
        <v>4693</v>
      </c>
      <c r="EQ64" s="249" t="s">
        <v>4694</v>
      </c>
      <c r="ER64" s="249" t="s">
        <v>4695</v>
      </c>
      <c r="ES64" s="249" t="s">
        <v>4696</v>
      </c>
      <c r="ET64" s="249" t="s">
        <v>4697</v>
      </c>
      <c r="EU64" s="249" t="s">
        <v>4698</v>
      </c>
      <c r="EV64" s="249" t="s">
        <v>4699</v>
      </c>
      <c r="EW64" s="8" t="s">
        <v>3071</v>
      </c>
      <c r="EX64" s="8" t="s">
        <v>4700</v>
      </c>
      <c r="EY64" s="8" t="s">
        <v>4701</v>
      </c>
      <c r="EZ64" s="8" t="s">
        <v>4702</v>
      </c>
      <c r="FA64" s="8" t="s">
        <v>4703</v>
      </c>
      <c r="FB64" s="8" t="s">
        <v>4704</v>
      </c>
      <c r="FC64" s="8" t="s">
        <v>4705</v>
      </c>
      <c r="FD64" s="8" t="s">
        <v>4706</v>
      </c>
      <c r="FE64" s="8" t="s">
        <v>4707</v>
      </c>
      <c r="FF64" s="8" t="s">
        <v>4708</v>
      </c>
      <c r="FG64" s="8" t="s">
        <v>3071</v>
      </c>
      <c r="FH64" s="8" t="s">
        <v>4709</v>
      </c>
      <c r="FI64" s="8" t="s">
        <v>4710</v>
      </c>
      <c r="FJ64" s="8" t="s">
        <v>4711</v>
      </c>
      <c r="FK64" s="8" t="s">
        <v>4712</v>
      </c>
      <c r="FL64" s="8" t="s">
        <v>4713</v>
      </c>
      <c r="FM64" s="8" t="s">
        <v>4714</v>
      </c>
      <c r="FN64" s="8" t="s">
        <v>4715</v>
      </c>
      <c r="FO64" s="8" t="s">
        <v>4716</v>
      </c>
      <c r="FP64" s="8" t="s">
        <v>4717</v>
      </c>
      <c r="FQ64" s="8" t="s">
        <v>4718</v>
      </c>
      <c r="FR64" s="8" t="s">
        <v>4719</v>
      </c>
      <c r="FS64" s="8" t="s">
        <v>4720</v>
      </c>
      <c r="FT64" s="8" t="s">
        <v>4721</v>
      </c>
      <c r="FU64" s="8" t="s">
        <v>4343</v>
      </c>
      <c r="FV64" s="8" t="s">
        <v>4344</v>
      </c>
      <c r="FW64" s="8" t="s">
        <v>4345</v>
      </c>
      <c r="FX64" s="8" t="s">
        <v>3071</v>
      </c>
    </row>
    <row r="65" spans="1:181" ht="12.9" customHeight="1">
      <c r="A65" s="225"/>
      <c r="B65" s="247"/>
      <c r="C65" s="114"/>
      <c r="D65" s="218"/>
      <c r="E65" s="218"/>
      <c r="F65" s="218"/>
      <c r="G65" s="78"/>
      <c r="H65" s="187"/>
      <c r="I65" s="114"/>
      <c r="J65" s="114"/>
      <c r="K65" s="187"/>
      <c r="L65" s="114"/>
      <c r="M65" s="187"/>
      <c r="N65" s="228"/>
      <c r="O65" s="79"/>
      <c r="P65" s="79"/>
      <c r="Q65" s="79"/>
      <c r="R65" s="79"/>
      <c r="S65" s="79"/>
      <c r="T65" s="211"/>
      <c r="U65" s="114"/>
      <c r="V65" s="79"/>
      <c r="W65" s="79"/>
      <c r="X65" s="79"/>
      <c r="Y65" s="79"/>
      <c r="Z65" s="79"/>
      <c r="AA65" s="79"/>
      <c r="AB65" s="79"/>
      <c r="AC65" s="79"/>
      <c r="AD65" s="79"/>
      <c r="AE65" s="79"/>
      <c r="AF65" s="208"/>
      <c r="AO65" s="8" t="s">
        <v>2364</v>
      </c>
      <c r="AP65" s="8" t="s">
        <v>2414</v>
      </c>
      <c r="AU65" s="8" t="s">
        <v>4826</v>
      </c>
      <c r="AV65" s="8" t="s">
        <v>2680</v>
      </c>
      <c r="AW65" s="8" t="s">
        <v>2695</v>
      </c>
      <c r="AX65" s="8" t="s">
        <v>2718</v>
      </c>
      <c r="AY65" s="8" t="s">
        <v>2721</v>
      </c>
      <c r="AZ65" s="171" t="s">
        <v>2786</v>
      </c>
      <c r="BA65" s="171" t="s">
        <v>2840</v>
      </c>
      <c r="BB65" s="171" t="s">
        <v>2860</v>
      </c>
      <c r="BC65" s="158"/>
      <c r="BD65" s="158" t="s">
        <v>2892</v>
      </c>
      <c r="BE65" s="158" t="s">
        <v>2917</v>
      </c>
      <c r="BF65" s="158" t="s">
        <v>2724</v>
      </c>
      <c r="BG65" s="158" t="s">
        <v>2975</v>
      </c>
      <c r="BH65" s="158" t="s">
        <v>2998</v>
      </c>
      <c r="BI65" s="158" t="s">
        <v>3001</v>
      </c>
      <c r="BJ65" s="158" t="s">
        <v>3022</v>
      </c>
      <c r="BK65" s="158" t="s">
        <v>3030</v>
      </c>
      <c r="BL65" s="158" t="s">
        <v>3060</v>
      </c>
      <c r="BM65" s="5" t="s">
        <v>3081</v>
      </c>
      <c r="BN65" s="5" t="s">
        <v>3090</v>
      </c>
      <c r="BO65" s="5" t="s">
        <v>3099</v>
      </c>
      <c r="BP65" s="5" t="s">
        <v>3107</v>
      </c>
      <c r="BQ65" s="8" t="s">
        <v>3109</v>
      </c>
      <c r="BR65" s="8" t="s">
        <v>3148</v>
      </c>
      <c r="BS65" s="234" t="s">
        <v>3240</v>
      </c>
      <c r="BT65" s="234" t="s">
        <v>3268</v>
      </c>
      <c r="BU65" s="234" t="s">
        <v>3282</v>
      </c>
      <c r="BV65" s="8" t="s">
        <v>3300</v>
      </c>
      <c r="BW65" s="8" t="s">
        <v>3310</v>
      </c>
      <c r="BX65" s="234" t="s">
        <v>4643</v>
      </c>
      <c r="BY65" s="8" t="s">
        <v>3351</v>
      </c>
      <c r="BZ65" s="234" t="s">
        <v>3355</v>
      </c>
      <c r="CA65" s="234" t="s">
        <v>3373</v>
      </c>
      <c r="CB65" s="8" t="s">
        <v>3408</v>
      </c>
      <c r="CC65" s="8" t="s">
        <v>3432</v>
      </c>
      <c r="CD65" s="8" t="s">
        <v>3448</v>
      </c>
      <c r="CE65" s="8" t="s">
        <v>3483</v>
      </c>
      <c r="CF65" s="8" t="s">
        <v>3490</v>
      </c>
      <c r="CG65" s="8" t="s">
        <v>3511</v>
      </c>
      <c r="CH65" s="8" t="s">
        <v>3519</v>
      </c>
      <c r="CI65" s="234"/>
      <c r="CJ65" s="8" t="s">
        <v>3523</v>
      </c>
      <c r="CK65" s="8" t="s">
        <v>3526</v>
      </c>
      <c r="CL65" s="8" t="s">
        <v>3541</v>
      </c>
      <c r="CM65" s="8" t="s">
        <v>3544</v>
      </c>
      <c r="CN65" s="8" t="s">
        <v>3566</v>
      </c>
      <c r="CO65" s="8" t="s">
        <v>3580</v>
      </c>
      <c r="CP65" s="8" t="s">
        <v>3593</v>
      </c>
      <c r="CQ65" s="8" t="s">
        <v>3060</v>
      </c>
      <c r="CR65" s="8" t="s">
        <v>3332</v>
      </c>
      <c r="CS65" s="8" t="s">
        <v>3612</v>
      </c>
      <c r="CT65" s="8" t="s">
        <v>3622</v>
      </c>
      <c r="CU65" s="8" t="s">
        <v>3625</v>
      </c>
      <c r="CV65" s="8" t="s">
        <v>3641</v>
      </c>
      <c r="CW65" s="8" t="s">
        <v>3656</v>
      </c>
      <c r="CX65" s="8" t="s">
        <v>3666</v>
      </c>
      <c r="CY65" s="8" t="s">
        <v>3669</v>
      </c>
      <c r="CZ65" s="8" t="s">
        <v>3678</v>
      </c>
      <c r="DA65" s="8" t="s">
        <v>3689</v>
      </c>
      <c r="DB65" s="8" t="s">
        <v>3703</v>
      </c>
      <c r="DC65" s="8" t="s">
        <v>3706</v>
      </c>
      <c r="DD65" s="8" t="s">
        <v>3710</v>
      </c>
      <c r="DE65" s="8" t="s">
        <v>3725</v>
      </c>
      <c r="DF65" s="8" t="s">
        <v>3738</v>
      </c>
      <c r="DG65" s="8" t="s">
        <v>3743</v>
      </c>
      <c r="DH65" s="8" t="s">
        <v>3760</v>
      </c>
      <c r="DI65" s="8" t="s">
        <v>3767</v>
      </c>
      <c r="DJ65" s="8" t="s">
        <v>3768</v>
      </c>
      <c r="DK65" s="8" t="s">
        <v>3769</v>
      </c>
      <c r="DL65" s="8" t="s">
        <v>3780</v>
      </c>
      <c r="DM65" s="8" t="s">
        <v>3790</v>
      </c>
      <c r="DN65" s="8" t="s">
        <v>3810</v>
      </c>
      <c r="DO65" s="8" t="s">
        <v>3826</v>
      </c>
      <c r="DP65" s="8" t="s">
        <v>3830</v>
      </c>
      <c r="DQ65" s="8" t="s">
        <v>3859</v>
      </c>
      <c r="DR65" s="8" t="s">
        <v>3896</v>
      </c>
      <c r="DS65" s="8" t="s">
        <v>3913</v>
      </c>
      <c r="DT65" s="8" t="s">
        <v>3928</v>
      </c>
      <c r="DU65" s="8" t="s">
        <v>4673</v>
      </c>
      <c r="DV65" s="8" t="s">
        <v>3948</v>
      </c>
      <c r="DW65" s="249" t="s">
        <v>3961</v>
      </c>
      <c r="DX65" s="8" t="s">
        <v>3975</v>
      </c>
      <c r="DY65" s="8" t="s">
        <v>3997</v>
      </c>
      <c r="DZ65" s="8" t="s">
        <v>4006</v>
      </c>
      <c r="EA65" s="8" t="s">
        <v>4023</v>
      </c>
      <c r="EB65" s="8" t="s">
        <v>4031</v>
      </c>
      <c r="EC65" s="8" t="s">
        <v>3913</v>
      </c>
      <c r="ED65" s="8" t="s">
        <v>4070</v>
      </c>
      <c r="EE65" s="8" t="s">
        <v>4081</v>
      </c>
      <c r="EF65" s="8" t="s">
        <v>4094</v>
      </c>
      <c r="EG65" s="8" t="s">
        <v>4100</v>
      </c>
      <c r="EH65" s="8" t="s">
        <v>4112</v>
      </c>
      <c r="EI65" s="8" t="s">
        <v>4116</v>
      </c>
      <c r="EJ65" s="8" t="s">
        <v>4128</v>
      </c>
      <c r="EK65" s="8" t="s">
        <v>4135</v>
      </c>
      <c r="EL65" s="249" t="s">
        <v>4144</v>
      </c>
      <c r="EM65" s="8" t="s">
        <v>4154</v>
      </c>
      <c r="EN65" s="8" t="s">
        <v>4162</v>
      </c>
      <c r="EO65" s="8" t="s">
        <v>4174</v>
      </c>
      <c r="EP65" s="8" t="s">
        <v>4183</v>
      </c>
      <c r="EQ65" s="8" t="s">
        <v>4211</v>
      </c>
      <c r="ER65" s="8" t="s">
        <v>2819</v>
      </c>
      <c r="ES65" s="8" t="s">
        <v>4252</v>
      </c>
      <c r="ET65" s="8" t="s">
        <v>4271</v>
      </c>
      <c r="EU65" s="8" t="s">
        <v>4284</v>
      </c>
      <c r="EV65" s="8" t="s">
        <v>4314</v>
      </c>
      <c r="EW65" s="8" t="s">
        <v>4323</v>
      </c>
      <c r="EX65" s="8" t="s">
        <v>4505</v>
      </c>
      <c r="EY65" s="8" t="s">
        <v>4524</v>
      </c>
      <c r="EZ65" s="8" t="s">
        <v>4528</v>
      </c>
      <c r="FA65" s="8" t="s">
        <v>4544</v>
      </c>
      <c r="FB65" s="8" t="s">
        <v>4554</v>
      </c>
      <c r="FC65" s="8" t="s">
        <v>4570</v>
      </c>
      <c r="FD65" s="8" t="s">
        <v>4581</v>
      </c>
      <c r="FE65" s="8" t="s">
        <v>4592</v>
      </c>
      <c r="FF65" s="8" t="s">
        <v>4601</v>
      </c>
      <c r="FG65" s="8" t="s">
        <v>4331</v>
      </c>
      <c r="FH65" s="8" t="s">
        <v>4910</v>
      </c>
      <c r="FI65" s="8" t="s">
        <v>4362</v>
      </c>
      <c r="FJ65" s="8" t="s">
        <v>4371</v>
      </c>
      <c r="FK65" s="8" t="s">
        <v>4399</v>
      </c>
      <c r="FL65" s="8" t="s">
        <v>4411</v>
      </c>
      <c r="FM65" s="8" t="s">
        <v>3884</v>
      </c>
      <c r="FN65" s="8" t="s">
        <v>4435</v>
      </c>
      <c r="FO65" s="8" t="s">
        <v>4447</v>
      </c>
      <c r="FP65" s="8" t="s">
        <v>4460</v>
      </c>
      <c r="FQ65" s="8" t="s">
        <v>4469</v>
      </c>
      <c r="FR65" s="8" t="s">
        <v>4174</v>
      </c>
      <c r="FS65" s="8" t="s">
        <v>4488</v>
      </c>
      <c r="FT65" s="8" t="s">
        <v>4495</v>
      </c>
      <c r="FU65" s="8" t="s">
        <v>3452</v>
      </c>
      <c r="FV65" s="8" t="s">
        <v>4742</v>
      </c>
      <c r="FW65" s="8" t="s">
        <v>4752</v>
      </c>
      <c r="FX65" s="8" t="s">
        <v>4757</v>
      </c>
      <c r="FY65" s="8" t="s">
        <v>4632</v>
      </c>
    </row>
    <row r="66" spans="1:181" ht="12.9" customHeight="1" thickBot="1">
      <c r="A66" s="250"/>
      <c r="B66" s="251"/>
      <c r="C66" s="251"/>
      <c r="D66" s="251"/>
      <c r="E66" s="251"/>
      <c r="F66" s="251"/>
      <c r="G66" s="251"/>
      <c r="H66" s="251"/>
      <c r="I66" s="251"/>
      <c r="J66" s="251"/>
      <c r="K66" s="251"/>
      <c r="L66" s="251"/>
      <c r="M66" s="251"/>
      <c r="N66" s="251"/>
      <c r="O66" s="251"/>
      <c r="P66" s="251"/>
      <c r="Q66" s="251"/>
      <c r="R66" s="251"/>
      <c r="S66" s="251"/>
      <c r="T66" s="252"/>
      <c r="U66" s="253"/>
      <c r="V66" s="251"/>
      <c r="W66" s="251"/>
      <c r="X66" s="251"/>
      <c r="Y66" s="251"/>
      <c r="Z66" s="251"/>
      <c r="AA66" s="251"/>
      <c r="AB66" s="251"/>
      <c r="AC66" s="251"/>
      <c r="AD66" s="251"/>
      <c r="AE66" s="251"/>
      <c r="AF66" s="254"/>
      <c r="AO66" s="8" t="s">
        <v>2365</v>
      </c>
      <c r="AP66" s="8" t="s">
        <v>2415</v>
      </c>
      <c r="AU66" s="8" t="s">
        <v>4765</v>
      </c>
      <c r="AV66" s="8" t="s">
        <v>2679</v>
      </c>
      <c r="AW66" s="8" t="s">
        <v>2694</v>
      </c>
      <c r="AX66" s="8" t="s">
        <v>2705</v>
      </c>
      <c r="AY66" s="8" t="s">
        <v>2722</v>
      </c>
      <c r="AZ66" s="171" t="s">
        <v>2787</v>
      </c>
      <c r="BA66" s="171" t="s">
        <v>2841</v>
      </c>
      <c r="BB66" s="171" t="s">
        <v>2861</v>
      </c>
      <c r="BC66" s="158"/>
      <c r="BD66" s="158" t="s">
        <v>2893</v>
      </c>
      <c r="BE66" s="158" t="s">
        <v>2918</v>
      </c>
      <c r="BF66" s="158" t="s">
        <v>2959</v>
      </c>
      <c r="BG66" s="158" t="s">
        <v>2976</v>
      </c>
      <c r="BH66" s="158" t="s">
        <v>2999</v>
      </c>
      <c r="BI66" s="158" t="s">
        <v>3002</v>
      </c>
      <c r="BJ66" s="158" t="s">
        <v>3023</v>
      </c>
      <c r="BK66" s="158" t="s">
        <v>3031</v>
      </c>
      <c r="BL66" s="158" t="s">
        <v>3061</v>
      </c>
      <c r="BM66" s="5" t="s">
        <v>3082</v>
      </c>
      <c r="BN66" s="5" t="s">
        <v>3091</v>
      </c>
      <c r="BO66" s="5" t="s">
        <v>3100</v>
      </c>
      <c r="BP66" s="5" t="s">
        <v>3096</v>
      </c>
      <c r="BQ66" s="8" t="s">
        <v>3110</v>
      </c>
      <c r="BR66" s="8" t="s">
        <v>3149</v>
      </c>
      <c r="BS66" s="234" t="s">
        <v>3225</v>
      </c>
      <c r="BT66" s="234" t="s">
        <v>3199</v>
      </c>
      <c r="BU66" s="234" t="s">
        <v>3283</v>
      </c>
      <c r="BV66" s="8" t="s">
        <v>3301</v>
      </c>
      <c r="BW66" s="8" t="s">
        <v>3312</v>
      </c>
      <c r="BX66" s="234" t="s">
        <v>4644</v>
      </c>
      <c r="BY66" s="8" t="s">
        <v>3352</v>
      </c>
      <c r="BZ66" s="234" t="s">
        <v>2717</v>
      </c>
      <c r="CA66" s="234" t="s">
        <v>3374</v>
      </c>
      <c r="CB66" s="8" t="s">
        <v>3409</v>
      </c>
      <c r="CC66" s="8" t="s">
        <v>3433</v>
      </c>
      <c r="CD66" s="8" t="s">
        <v>3449</v>
      </c>
      <c r="CE66" s="8" t="s">
        <v>3484</v>
      </c>
      <c r="CF66" s="8" t="s">
        <v>3491</v>
      </c>
      <c r="CG66" s="8" t="s">
        <v>3512</v>
      </c>
      <c r="CH66" s="8" t="s">
        <v>3520</v>
      </c>
      <c r="CJ66" s="8" t="s">
        <v>3524</v>
      </c>
      <c r="CK66" s="8" t="s">
        <v>3527</v>
      </c>
      <c r="CL66" s="8" t="s">
        <v>3542</v>
      </c>
      <c r="CM66" s="8" t="s">
        <v>3545</v>
      </c>
      <c r="CN66" s="8" t="s">
        <v>3567</v>
      </c>
      <c r="CO66" s="8" t="s">
        <v>3581</v>
      </c>
      <c r="CP66" s="8" t="s">
        <v>3594</v>
      </c>
      <c r="CQ66" s="8" t="s">
        <v>3608</v>
      </c>
      <c r="CR66" s="8" t="s">
        <v>3333</v>
      </c>
      <c r="CS66" s="8" t="s">
        <v>3613</v>
      </c>
      <c r="CT66" s="8" t="s">
        <v>3623</v>
      </c>
      <c r="CU66" s="8" t="s">
        <v>3626</v>
      </c>
      <c r="CV66" s="8" t="s">
        <v>3642</v>
      </c>
      <c r="CW66" s="8" t="s">
        <v>3657</v>
      </c>
      <c r="CX66" s="8" t="s">
        <v>2722</v>
      </c>
      <c r="CY66" s="8" t="s">
        <v>3670</v>
      </c>
      <c r="CZ66" s="8" t="s">
        <v>3679</v>
      </c>
      <c r="DA66" s="8" t="s">
        <v>3690</v>
      </c>
      <c r="DB66" s="8" t="s">
        <v>3704</v>
      </c>
      <c r="DC66" s="8" t="s">
        <v>3707</v>
      </c>
      <c r="DD66" s="8" t="s">
        <v>3711</v>
      </c>
      <c r="DE66" s="8" t="s">
        <v>3726</v>
      </c>
      <c r="DF66" s="8" t="s">
        <v>3739</v>
      </c>
      <c r="DG66" s="8" t="s">
        <v>3744</v>
      </c>
      <c r="DH66" s="8" t="s">
        <v>3761</v>
      </c>
      <c r="DK66" s="8" t="s">
        <v>3770</v>
      </c>
      <c r="DL66" s="8" t="s">
        <v>3781</v>
      </c>
      <c r="DM66" s="8" t="s">
        <v>3791</v>
      </c>
      <c r="DN66" s="8" t="s">
        <v>3811</v>
      </c>
      <c r="DO66" s="8" t="s">
        <v>3827</v>
      </c>
      <c r="DP66" s="8" t="s">
        <v>3831</v>
      </c>
      <c r="DQ66" s="8" t="s">
        <v>3860</v>
      </c>
      <c r="DR66" s="8" t="s">
        <v>3897</v>
      </c>
      <c r="DS66" s="8" t="s">
        <v>3914</v>
      </c>
      <c r="DT66" s="8" t="s">
        <v>3929</v>
      </c>
      <c r="DU66" s="8" t="s">
        <v>3939</v>
      </c>
      <c r="DV66" s="8" t="s">
        <v>3949</v>
      </c>
      <c r="DW66" s="249" t="s">
        <v>3962</v>
      </c>
      <c r="DX66" s="8" t="s">
        <v>3976</v>
      </c>
      <c r="DY66" s="8" t="s">
        <v>3998</v>
      </c>
      <c r="DZ66" s="8" t="s">
        <v>4007</v>
      </c>
      <c r="EA66" s="8" t="s">
        <v>4024</v>
      </c>
      <c r="EB66" s="8" t="s">
        <v>4032</v>
      </c>
      <c r="EC66" s="8" t="s">
        <v>4053</v>
      </c>
      <c r="ED66" s="8" t="s">
        <v>4071</v>
      </c>
      <c r="EE66" s="8" t="s">
        <v>4082</v>
      </c>
      <c r="EF66" s="8" t="s">
        <v>4095</v>
      </c>
      <c r="EG66" s="8" t="s">
        <v>4101</v>
      </c>
      <c r="EH66" s="8" t="s">
        <v>4113</v>
      </c>
      <c r="EI66" s="8" t="s">
        <v>4117</v>
      </c>
      <c r="EJ66" s="8" t="s">
        <v>4129</v>
      </c>
      <c r="EK66" s="8" t="s">
        <v>4136</v>
      </c>
      <c r="EL66" s="249" t="s">
        <v>4145</v>
      </c>
      <c r="EM66" s="8" t="s">
        <v>4155</v>
      </c>
      <c r="EN66" s="8" t="s">
        <v>4163</v>
      </c>
      <c r="EO66" s="8" t="s">
        <v>4175</v>
      </c>
      <c r="EP66" s="8" t="s">
        <v>4184</v>
      </c>
      <c r="EQ66" s="8" t="s">
        <v>4212</v>
      </c>
      <c r="ER66" s="8" t="s">
        <v>4224</v>
      </c>
      <c r="ES66" s="8" t="s">
        <v>4253</v>
      </c>
      <c r="ET66" s="8" t="s">
        <v>4272</v>
      </c>
      <c r="EU66" s="8" t="s">
        <v>4285</v>
      </c>
      <c r="EV66" s="8" t="s">
        <v>4315</v>
      </c>
      <c r="EW66" s="8" t="s">
        <v>4324</v>
      </c>
      <c r="EX66" s="8" t="s">
        <v>4506</v>
      </c>
      <c r="EY66" s="8" t="s">
        <v>4525</v>
      </c>
      <c r="EZ66" s="8" t="s">
        <v>4529</v>
      </c>
      <c r="FA66" s="8" t="s">
        <v>4545</v>
      </c>
      <c r="FB66" s="8" t="s">
        <v>4555</v>
      </c>
      <c r="FC66" s="8" t="s">
        <v>4571</v>
      </c>
      <c r="FD66" s="8" t="s">
        <v>4582</v>
      </c>
      <c r="FE66" s="8" t="s">
        <v>4593</v>
      </c>
      <c r="FF66" s="8" t="s">
        <v>4379</v>
      </c>
      <c r="FG66" s="8" t="s">
        <v>4332</v>
      </c>
      <c r="FH66" s="8" t="s">
        <v>4346</v>
      </c>
      <c r="FI66" s="8" t="s">
        <v>4363</v>
      </c>
      <c r="FJ66" s="8" t="s">
        <v>4372</v>
      </c>
      <c r="FK66" s="8" t="s">
        <v>4400</v>
      </c>
      <c r="FL66" s="8" t="s">
        <v>4412</v>
      </c>
      <c r="FM66" s="8" t="s">
        <v>4422</v>
      </c>
      <c r="FN66" s="8" t="s">
        <v>4436</v>
      </c>
      <c r="FO66" s="8" t="s">
        <v>4448</v>
      </c>
      <c r="FP66" s="8" t="s">
        <v>4461</v>
      </c>
      <c r="FQ66" s="8" t="s">
        <v>4470</v>
      </c>
      <c r="FR66" s="8" t="s">
        <v>4476</v>
      </c>
      <c r="FS66" s="8" t="s">
        <v>4489</v>
      </c>
      <c r="FT66" s="8" t="s">
        <v>4496</v>
      </c>
      <c r="FU66" s="8" t="s">
        <v>4722</v>
      </c>
      <c r="FV66" s="8" t="s">
        <v>4743</v>
      </c>
      <c r="FW66" s="8" t="s">
        <v>4753</v>
      </c>
      <c r="FY66" s="8" t="s">
        <v>4633</v>
      </c>
    </row>
    <row r="67" spans="1:181" ht="12" customHeight="1">
      <c r="A67" s="255"/>
      <c r="T67" s="256"/>
      <c r="U67" s="19"/>
      <c r="AO67" s="8" t="s">
        <v>2366</v>
      </c>
      <c r="AP67" s="8" t="s">
        <v>2416</v>
      </c>
      <c r="AU67" s="8" t="s">
        <v>4766</v>
      </c>
      <c r="AV67" s="8" t="s">
        <v>2681</v>
      </c>
      <c r="AW67" s="8" t="s">
        <v>2696</v>
      </c>
      <c r="AX67" s="8" t="s">
        <v>2717</v>
      </c>
      <c r="AY67" s="8" t="s">
        <v>2723</v>
      </c>
      <c r="AZ67" s="171" t="s">
        <v>2788</v>
      </c>
      <c r="BA67" s="171" t="s">
        <v>2842</v>
      </c>
      <c r="BB67" s="171" t="s">
        <v>2862</v>
      </c>
      <c r="BD67" s="158" t="s">
        <v>2894</v>
      </c>
      <c r="BE67" s="158" t="s">
        <v>2919</v>
      </c>
      <c r="BF67" s="158" t="s">
        <v>2960</v>
      </c>
      <c r="BG67" s="158" t="s">
        <v>2977</v>
      </c>
      <c r="BH67" s="158" t="s">
        <v>3000</v>
      </c>
      <c r="BI67" s="158" t="s">
        <v>3003</v>
      </c>
      <c r="BJ67" s="158" t="s">
        <v>3024</v>
      </c>
      <c r="BK67" s="158" t="s">
        <v>3032</v>
      </c>
      <c r="BL67" s="158" t="s">
        <v>3062</v>
      </c>
      <c r="BM67" s="5" t="s">
        <v>3083</v>
      </c>
      <c r="BN67" s="5" t="s">
        <v>3092</v>
      </c>
      <c r="BO67" s="5" t="s">
        <v>3101</v>
      </c>
      <c r="BP67" s="5" t="s">
        <v>3108</v>
      </c>
      <c r="BQ67" s="8" t="s">
        <v>3111</v>
      </c>
      <c r="BR67" s="8" t="s">
        <v>3150</v>
      </c>
      <c r="BS67" s="234" t="s">
        <v>3211</v>
      </c>
      <c r="BT67" s="234" t="s">
        <v>3269</v>
      </c>
      <c r="BU67" s="234" t="s">
        <v>3284</v>
      </c>
      <c r="BV67" s="8" t="s">
        <v>3302</v>
      </c>
      <c r="BW67" s="8" t="s">
        <v>3313</v>
      </c>
      <c r="BX67" s="234" t="s">
        <v>4645</v>
      </c>
      <c r="BY67" s="8" t="s">
        <v>3353</v>
      </c>
      <c r="BZ67" s="234" t="s">
        <v>3356</v>
      </c>
      <c r="CA67" s="234" t="s">
        <v>3375</v>
      </c>
      <c r="CB67" s="8" t="s">
        <v>3410</v>
      </c>
      <c r="CC67" s="8" t="s">
        <v>3434</v>
      </c>
      <c r="CD67" s="8" t="s">
        <v>3450</v>
      </c>
      <c r="CE67" s="8" t="s">
        <v>3485</v>
      </c>
      <c r="CF67" s="8" t="s">
        <v>3492</v>
      </c>
      <c r="CG67" s="8" t="s">
        <v>3513</v>
      </c>
      <c r="CH67" s="8" t="s">
        <v>3521</v>
      </c>
      <c r="CJ67" s="8" t="s">
        <v>3452</v>
      </c>
      <c r="CK67" s="8" t="s">
        <v>3528</v>
      </c>
      <c r="CL67" s="8" t="s">
        <v>3543</v>
      </c>
      <c r="CM67" s="8" t="s">
        <v>3546</v>
      </c>
      <c r="CN67" s="8" t="s">
        <v>3568</v>
      </c>
      <c r="CO67" s="8" t="s">
        <v>3582</v>
      </c>
      <c r="CP67" s="8" t="s">
        <v>3595</v>
      </c>
      <c r="CQ67" s="8" t="s">
        <v>3609</v>
      </c>
      <c r="CR67" s="8" t="s">
        <v>3334</v>
      </c>
      <c r="CS67" s="8" t="s">
        <v>3614</v>
      </c>
      <c r="CT67" s="8" t="s">
        <v>3624</v>
      </c>
      <c r="CU67" s="8" t="s">
        <v>3627</v>
      </c>
      <c r="CV67" s="8" t="s">
        <v>3643</v>
      </c>
      <c r="CW67" s="8" t="s">
        <v>3658</v>
      </c>
      <c r="CX67" s="8" t="s">
        <v>3667</v>
      </c>
      <c r="CY67" s="8" t="s">
        <v>3671</v>
      </c>
      <c r="CZ67" s="8" t="s">
        <v>3680</v>
      </c>
      <c r="DA67" s="8" t="s">
        <v>3691</v>
      </c>
      <c r="DB67" s="8" t="s">
        <v>3496</v>
      </c>
      <c r="DC67" s="8" t="s">
        <v>3057</v>
      </c>
      <c r="DD67" s="8" t="s">
        <v>3712</v>
      </c>
      <c r="DE67" s="8" t="s">
        <v>3727</v>
      </c>
      <c r="DF67" s="8" t="s">
        <v>3740</v>
      </c>
      <c r="DG67" s="8" t="s">
        <v>3745</v>
      </c>
      <c r="DH67" s="8" t="s">
        <v>3762</v>
      </c>
      <c r="DK67" s="8" t="s">
        <v>3771</v>
      </c>
      <c r="DL67" s="8" t="s">
        <v>3782</v>
      </c>
      <c r="DM67" s="8" t="s">
        <v>3792</v>
      </c>
      <c r="DN67" s="8" t="s">
        <v>3812</v>
      </c>
      <c r="DO67" s="8" t="s">
        <v>3828</v>
      </c>
      <c r="DP67" s="8" t="s">
        <v>3832</v>
      </c>
      <c r="DQ67" s="8" t="s">
        <v>3861</v>
      </c>
      <c r="DR67" s="8" t="s">
        <v>3898</v>
      </c>
      <c r="DS67" s="8" t="s">
        <v>3915</v>
      </c>
      <c r="DT67" s="8" t="s">
        <v>3930</v>
      </c>
      <c r="DU67" s="8" t="s">
        <v>3940</v>
      </c>
      <c r="DV67" s="8" t="s">
        <v>3950</v>
      </c>
      <c r="DW67" s="249" t="s">
        <v>3963</v>
      </c>
      <c r="DX67" s="8" t="s">
        <v>3977</v>
      </c>
      <c r="DY67" s="8" t="s">
        <v>3999</v>
      </c>
      <c r="DZ67" s="8" t="s">
        <v>4008</v>
      </c>
      <c r="EA67" s="8" t="s">
        <v>4025</v>
      </c>
      <c r="EB67" s="8" t="s">
        <v>4033</v>
      </c>
      <c r="EC67" s="8" t="s">
        <v>3556</v>
      </c>
      <c r="ED67" s="8" t="s">
        <v>4072</v>
      </c>
      <c r="EE67" s="8" t="s">
        <v>4083</v>
      </c>
      <c r="EF67" s="8" t="s">
        <v>4096</v>
      </c>
      <c r="EG67" s="8" t="s">
        <v>4102</v>
      </c>
      <c r="EH67" s="8" t="s">
        <v>3832</v>
      </c>
      <c r="EI67" s="8" t="s">
        <v>4118</v>
      </c>
      <c r="EJ67" s="8" t="s">
        <v>4130</v>
      </c>
      <c r="EK67" s="8" t="s">
        <v>4137</v>
      </c>
      <c r="EL67" s="249" t="s">
        <v>4146</v>
      </c>
      <c r="EM67" s="8" t="s">
        <v>4156</v>
      </c>
      <c r="EN67" s="8" t="s">
        <v>4164</v>
      </c>
      <c r="EO67" s="8" t="s">
        <v>4176</v>
      </c>
      <c r="EP67" s="8" t="s">
        <v>4185</v>
      </c>
      <c r="EQ67" s="8" t="s">
        <v>3864</v>
      </c>
      <c r="ER67" s="8" t="s">
        <v>4225</v>
      </c>
      <c r="ES67" s="8" t="s">
        <v>4254</v>
      </c>
      <c r="ET67" s="8" t="s">
        <v>4195</v>
      </c>
      <c r="EU67" s="8" t="s">
        <v>4286</v>
      </c>
      <c r="EV67" s="8" t="s">
        <v>4316</v>
      </c>
      <c r="EW67" s="8" t="s">
        <v>4325</v>
      </c>
      <c r="EX67" s="8" t="s">
        <v>4507</v>
      </c>
      <c r="EY67" s="8" t="s">
        <v>4526</v>
      </c>
      <c r="EZ67" s="8" t="s">
        <v>4388</v>
      </c>
      <c r="FA67" s="8" t="s">
        <v>4546</v>
      </c>
      <c r="FB67" s="8" t="s">
        <v>4556</v>
      </c>
      <c r="FC67" s="8" t="s">
        <v>4572</v>
      </c>
      <c r="FD67" s="8" t="s">
        <v>4583</v>
      </c>
      <c r="FE67" s="8" t="s">
        <v>4594</v>
      </c>
      <c r="FF67" s="8" t="s">
        <v>4602</v>
      </c>
      <c r="FG67" s="8" t="s">
        <v>4333</v>
      </c>
      <c r="FH67" s="8" t="s">
        <v>4347</v>
      </c>
      <c r="FI67" s="8" t="s">
        <v>4364</v>
      </c>
      <c r="FJ67" s="8" t="s">
        <v>4373</v>
      </c>
      <c r="FK67" s="8" t="s">
        <v>4401</v>
      </c>
      <c r="FL67" s="8" t="s">
        <v>3906</v>
      </c>
      <c r="FM67" s="8" t="s">
        <v>4423</v>
      </c>
      <c r="FN67" s="8" t="s">
        <v>4437</v>
      </c>
      <c r="FO67" s="8" t="s">
        <v>3356</v>
      </c>
      <c r="FP67" s="8" t="s">
        <v>4462</v>
      </c>
      <c r="FQ67" s="8" t="s">
        <v>4471</v>
      </c>
      <c r="FR67" s="8" t="s">
        <v>4477</v>
      </c>
      <c r="FS67" s="8" t="s">
        <v>4490</v>
      </c>
      <c r="FT67" s="8" t="s">
        <v>4497</v>
      </c>
      <c r="FU67" s="8" t="s">
        <v>4723</v>
      </c>
      <c r="FV67" s="8" t="s">
        <v>4744</v>
      </c>
      <c r="FW67" s="8" t="s">
        <v>4754</v>
      </c>
      <c r="FY67" s="8" t="s">
        <v>4634</v>
      </c>
    </row>
    <row r="68" spans="1:181" ht="12" customHeight="1">
      <c r="R68" s="257"/>
      <c r="S68" s="258"/>
      <c r="T68" s="256"/>
      <c r="U68" s="19"/>
      <c r="V68" s="258"/>
      <c r="W68" s="258"/>
      <c r="X68" s="259"/>
      <c r="Y68" s="258"/>
      <c r="Z68" s="258"/>
      <c r="AA68" s="258"/>
      <c r="AP68" s="8" t="s">
        <v>2417</v>
      </c>
      <c r="AU68" s="8" t="s">
        <v>4767</v>
      </c>
      <c r="AV68" s="8" t="s">
        <v>2682</v>
      </c>
      <c r="AW68" s="8" t="s">
        <v>2697</v>
      </c>
      <c r="AX68" s="8" t="s">
        <v>2719</v>
      </c>
      <c r="AY68" s="8" t="s">
        <v>2720</v>
      </c>
      <c r="AZ68" s="171" t="s">
        <v>2789</v>
      </c>
      <c r="BA68" s="171" t="s">
        <v>2843</v>
      </c>
      <c r="BB68" s="171" t="s">
        <v>2863</v>
      </c>
      <c r="BD68" s="158" t="s">
        <v>2895</v>
      </c>
      <c r="BE68" s="158" t="s">
        <v>2920</v>
      </c>
      <c r="BF68" s="158" t="s">
        <v>2961</v>
      </c>
      <c r="BG68" s="158" t="s">
        <v>2978</v>
      </c>
      <c r="BI68" s="158" t="s">
        <v>3004</v>
      </c>
      <c r="BJ68" s="158" t="s">
        <v>3025</v>
      </c>
      <c r="BK68" s="158" t="s">
        <v>3033</v>
      </c>
      <c r="BL68" s="158" t="s">
        <v>3063</v>
      </c>
      <c r="BM68" s="5" t="s">
        <v>3084</v>
      </c>
      <c r="BN68" s="5" t="s">
        <v>3093</v>
      </c>
      <c r="BO68" s="5" t="s">
        <v>3102</v>
      </c>
      <c r="BQ68" s="8" t="s">
        <v>3112</v>
      </c>
      <c r="BR68" s="8" t="s">
        <v>3151</v>
      </c>
      <c r="BS68" s="234" t="s">
        <v>3215</v>
      </c>
      <c r="BT68" s="234" t="s">
        <v>3270</v>
      </c>
      <c r="BU68" s="234" t="s">
        <v>3285</v>
      </c>
      <c r="BV68" s="8" t="s">
        <v>3303</v>
      </c>
      <c r="BW68" s="8" t="s">
        <v>3314</v>
      </c>
      <c r="BX68" s="234" t="s">
        <v>4646</v>
      </c>
      <c r="BY68" s="8" t="s">
        <v>3354</v>
      </c>
      <c r="BZ68" s="234" t="s">
        <v>3357</v>
      </c>
      <c r="CA68" s="234" t="s">
        <v>3376</v>
      </c>
      <c r="CB68" s="8" t="s">
        <v>3411</v>
      </c>
      <c r="CC68" s="8" t="s">
        <v>3435</v>
      </c>
      <c r="CD68" s="8" t="s">
        <v>3451</v>
      </c>
      <c r="CE68" s="8" t="s">
        <v>3486</v>
      </c>
      <c r="CF68" s="8" t="s">
        <v>3493</v>
      </c>
      <c r="CG68" s="8" t="s">
        <v>3514</v>
      </c>
      <c r="CH68" s="8" t="s">
        <v>3522</v>
      </c>
      <c r="CJ68" s="8" t="s">
        <v>3525</v>
      </c>
      <c r="CK68" s="8" t="s">
        <v>3529</v>
      </c>
      <c r="CM68" s="8" t="s">
        <v>3547</v>
      </c>
      <c r="CN68" s="8" t="s">
        <v>3569</v>
      </c>
      <c r="CO68" s="8" t="s">
        <v>3583</v>
      </c>
      <c r="CP68" s="8" t="s">
        <v>3596</v>
      </c>
      <c r="CQ68" s="8" t="s">
        <v>3610</v>
      </c>
      <c r="CR68" s="8" t="s">
        <v>3335</v>
      </c>
      <c r="CS68" s="8" t="s">
        <v>2999</v>
      </c>
      <c r="CU68" s="8" t="s">
        <v>3628</v>
      </c>
      <c r="CV68" s="8" t="s">
        <v>3644</v>
      </c>
      <c r="CW68" s="8" t="s">
        <v>3659</v>
      </c>
      <c r="CX68" s="8" t="s">
        <v>3668</v>
      </c>
      <c r="CY68" s="8" t="s">
        <v>3672</v>
      </c>
      <c r="CZ68" s="8" t="s">
        <v>3681</v>
      </c>
      <c r="DA68" s="8" t="s">
        <v>3692</v>
      </c>
      <c r="DB68" s="8" t="s">
        <v>3705</v>
      </c>
      <c r="DC68" s="8" t="s">
        <v>3708</v>
      </c>
      <c r="DD68" s="8" t="s">
        <v>3713</v>
      </c>
      <c r="DE68" s="8" t="s">
        <v>3728</v>
      </c>
      <c r="DF68" s="8" t="s">
        <v>3741</v>
      </c>
      <c r="DG68" s="8" t="s">
        <v>3746</v>
      </c>
      <c r="DH68" s="8" t="s">
        <v>3763</v>
      </c>
      <c r="DK68" s="8" t="s">
        <v>3772</v>
      </c>
      <c r="DL68" s="8" t="s">
        <v>3783</v>
      </c>
      <c r="DM68" s="8" t="s">
        <v>3793</v>
      </c>
      <c r="DN68" s="8" t="s">
        <v>3813</v>
      </c>
      <c r="DO68" s="8" t="s">
        <v>3668</v>
      </c>
      <c r="DP68" s="8" t="s">
        <v>3833</v>
      </c>
      <c r="DQ68" s="8" t="s">
        <v>3361</v>
      </c>
      <c r="DR68" s="8" t="s">
        <v>3899</v>
      </c>
      <c r="DS68" s="8" t="s">
        <v>3916</v>
      </c>
      <c r="DT68" s="8" t="s">
        <v>3931</v>
      </c>
      <c r="DU68" s="8" t="s">
        <v>3941</v>
      </c>
      <c r="DV68" s="8" t="s">
        <v>3951</v>
      </c>
      <c r="DW68" s="249" t="s">
        <v>3964</v>
      </c>
      <c r="DX68" s="8" t="s">
        <v>3978</v>
      </c>
      <c r="DY68" s="8" t="s">
        <v>4000</v>
      </c>
      <c r="DZ68" s="8" t="s">
        <v>4009</v>
      </c>
      <c r="EA68" s="8" t="s">
        <v>4026</v>
      </c>
      <c r="EB68" s="8" t="s">
        <v>4034</v>
      </c>
      <c r="EC68" s="8" t="s">
        <v>2839</v>
      </c>
      <c r="ED68" s="8" t="s">
        <v>4073</v>
      </c>
      <c r="EE68" s="8" t="s">
        <v>4084</v>
      </c>
      <c r="EF68" s="8" t="s">
        <v>4097</v>
      </c>
      <c r="EG68" s="8" t="s">
        <v>4103</v>
      </c>
      <c r="EH68" s="8" t="s">
        <v>4114</v>
      </c>
      <c r="EI68" s="8" t="s">
        <v>3593</v>
      </c>
      <c r="EJ68" s="8" t="s">
        <v>4131</v>
      </c>
      <c r="EK68" s="8" t="s">
        <v>4138</v>
      </c>
      <c r="EL68" s="249" t="s">
        <v>4147</v>
      </c>
      <c r="EM68" s="8" t="s">
        <v>4101</v>
      </c>
      <c r="EN68" s="8" t="s">
        <v>4165</v>
      </c>
      <c r="EO68" s="8" t="s">
        <v>4177</v>
      </c>
      <c r="EP68" s="8" t="s">
        <v>4186</v>
      </c>
      <c r="EQ68" s="8" t="s">
        <v>4213</v>
      </c>
      <c r="ER68" s="8" t="s">
        <v>4226</v>
      </c>
      <c r="ES68" s="8" t="s">
        <v>4255</v>
      </c>
      <c r="ET68" s="8" t="s">
        <v>4273</v>
      </c>
      <c r="EU68" s="8" t="s">
        <v>4287</v>
      </c>
      <c r="EV68" s="8" t="s">
        <v>4317</v>
      </c>
      <c r="EW68" s="8" t="s">
        <v>4326</v>
      </c>
      <c r="EX68" s="8" t="s">
        <v>4508</v>
      </c>
      <c r="EY68" s="8" t="s">
        <v>4527</v>
      </c>
      <c r="EZ68" s="8" t="s">
        <v>4530</v>
      </c>
      <c r="FA68" s="8" t="s">
        <v>4547</v>
      </c>
      <c r="FB68" s="8" t="s">
        <v>4557</v>
      </c>
      <c r="FC68" s="8" t="s">
        <v>4573</v>
      </c>
      <c r="FD68" s="8" t="s">
        <v>4584</v>
      </c>
      <c r="FE68" s="8" t="s">
        <v>4595</v>
      </c>
      <c r="FF68" s="8" t="s">
        <v>4603</v>
      </c>
      <c r="FG68" s="8" t="s">
        <v>4758</v>
      </c>
      <c r="FH68" s="8" t="s">
        <v>3218</v>
      </c>
      <c r="FI68" s="8" t="s">
        <v>4365</v>
      </c>
      <c r="FJ68" s="8" t="s">
        <v>4374</v>
      </c>
      <c r="FK68" s="8" t="s">
        <v>4402</v>
      </c>
      <c r="FL68" s="8" t="s">
        <v>4413</v>
      </c>
      <c r="FM68" s="8" t="s">
        <v>4424</v>
      </c>
      <c r="FN68" s="8" t="s">
        <v>4438</v>
      </c>
      <c r="FO68" s="8" t="s">
        <v>4449</v>
      </c>
      <c r="FP68" s="8" t="s">
        <v>4463</v>
      </c>
      <c r="FQ68" s="8" t="s">
        <v>4472</v>
      </c>
      <c r="FR68" s="8" t="s">
        <v>4478</v>
      </c>
      <c r="FS68" s="8" t="s">
        <v>4491</v>
      </c>
      <c r="FT68" s="8" t="s">
        <v>4498</v>
      </c>
      <c r="FU68" s="8" t="s">
        <v>4724</v>
      </c>
      <c r="FV68" s="8" t="s">
        <v>4314</v>
      </c>
      <c r="FW68" s="8" t="s">
        <v>4755</v>
      </c>
      <c r="FY68" s="8" t="s">
        <v>4635</v>
      </c>
    </row>
    <row r="69" spans="1:181" ht="12" customHeight="1">
      <c r="R69" s="257"/>
      <c r="S69" s="258"/>
      <c r="T69" s="256"/>
      <c r="U69" s="19"/>
      <c r="V69" s="258"/>
      <c r="W69" s="258"/>
      <c r="X69" s="259"/>
      <c r="Y69" s="258"/>
      <c r="Z69" s="258"/>
      <c r="AA69" s="258"/>
      <c r="AD69" s="260"/>
      <c r="AE69" s="260"/>
      <c r="AF69" s="260"/>
      <c r="AP69" s="8" t="s">
        <v>2418</v>
      </c>
      <c r="AU69" s="8" t="s">
        <v>4768</v>
      </c>
      <c r="AV69" s="8" t="s">
        <v>2683</v>
      </c>
      <c r="AW69" s="8" t="s">
        <v>2698</v>
      </c>
      <c r="AY69" s="8" t="s">
        <v>2724</v>
      </c>
      <c r="AZ69" s="171" t="s">
        <v>2790</v>
      </c>
      <c r="BA69" s="171" t="s">
        <v>2844</v>
      </c>
      <c r="BB69" s="171" t="s">
        <v>2864</v>
      </c>
      <c r="BD69" s="158" t="s">
        <v>2896</v>
      </c>
      <c r="BE69" s="158" t="s">
        <v>2921</v>
      </c>
      <c r="BF69" s="158" t="s">
        <v>2962</v>
      </c>
      <c r="BG69" s="158" t="s">
        <v>2979</v>
      </c>
      <c r="BI69" s="158" t="s">
        <v>3005</v>
      </c>
      <c r="BJ69" s="158" t="s">
        <v>3026</v>
      </c>
      <c r="BK69" s="158" t="s">
        <v>3034</v>
      </c>
      <c r="BL69" s="158" t="s">
        <v>3064</v>
      </c>
      <c r="BM69" s="5" t="s">
        <v>3085</v>
      </c>
      <c r="BN69" s="5" t="s">
        <v>3094</v>
      </c>
      <c r="BO69" s="5" t="s">
        <v>3103</v>
      </c>
      <c r="BQ69" s="8" t="s">
        <v>3113</v>
      </c>
      <c r="BR69" s="8" t="s">
        <v>3152</v>
      </c>
      <c r="BS69" s="234" t="s">
        <v>3206</v>
      </c>
      <c r="BT69" s="234" t="s">
        <v>3271</v>
      </c>
      <c r="BU69" s="234" t="s">
        <v>3286</v>
      </c>
      <c r="BV69" s="8" t="s">
        <v>3304</v>
      </c>
      <c r="BW69" s="8" t="s">
        <v>3315</v>
      </c>
      <c r="BX69" s="234" t="s">
        <v>4647</v>
      </c>
      <c r="BY69" s="8" t="s">
        <v>3311</v>
      </c>
      <c r="BZ69" s="234" t="s">
        <v>3358</v>
      </c>
      <c r="CA69" s="234" t="s">
        <v>3377</v>
      </c>
      <c r="CB69" s="8" t="s">
        <v>3412</v>
      </c>
      <c r="CC69" s="8" t="s">
        <v>3436</v>
      </c>
      <c r="CD69" s="8" t="s">
        <v>3452</v>
      </c>
      <c r="CE69" s="8" t="s">
        <v>3487</v>
      </c>
      <c r="CF69" s="8" t="s">
        <v>3494</v>
      </c>
      <c r="CG69" s="8" t="s">
        <v>3515</v>
      </c>
      <c r="CK69" s="8" t="s">
        <v>3530</v>
      </c>
      <c r="CM69" s="8" t="s">
        <v>3548</v>
      </c>
      <c r="CN69" s="8" t="s">
        <v>3570</v>
      </c>
      <c r="CO69" s="8" t="s">
        <v>3584</v>
      </c>
      <c r="CP69" s="8" t="s">
        <v>3597</v>
      </c>
      <c r="CQ69" s="8" t="s">
        <v>3424</v>
      </c>
      <c r="CR69" s="8" t="s">
        <v>3336</v>
      </c>
      <c r="CS69" s="8" t="s">
        <v>3615</v>
      </c>
      <c r="CU69" s="8" t="s">
        <v>3629</v>
      </c>
      <c r="CV69" s="8" t="s">
        <v>3645</v>
      </c>
      <c r="CW69" s="8" t="s">
        <v>3660</v>
      </c>
      <c r="CY69" s="8" t="s">
        <v>3467</v>
      </c>
      <c r="CZ69" s="8" t="s">
        <v>3682</v>
      </c>
      <c r="DA69" s="8" t="s">
        <v>3693</v>
      </c>
      <c r="DC69" s="8" t="s">
        <v>3709</v>
      </c>
      <c r="DD69" s="8" t="s">
        <v>3714</v>
      </c>
      <c r="DE69" s="8" t="s">
        <v>3729</v>
      </c>
      <c r="DF69" s="8" t="s">
        <v>3742</v>
      </c>
      <c r="DG69" s="8" t="s">
        <v>3747</v>
      </c>
      <c r="DH69" s="8" t="s">
        <v>3764</v>
      </c>
      <c r="DK69" s="8" t="s">
        <v>3773</v>
      </c>
      <c r="DL69" s="8" t="s">
        <v>3784</v>
      </c>
      <c r="DM69" s="8" t="s">
        <v>3794</v>
      </c>
      <c r="DN69" s="8" t="s">
        <v>3814</v>
      </c>
      <c r="DO69" s="8" t="s">
        <v>3829</v>
      </c>
      <c r="DP69" s="8" t="s">
        <v>3834</v>
      </c>
      <c r="DQ69" s="8" t="s">
        <v>3862</v>
      </c>
      <c r="DR69" s="8" t="s">
        <v>3900</v>
      </c>
      <c r="DS69" s="8" t="s">
        <v>3917</v>
      </c>
      <c r="DT69" s="8" t="s">
        <v>3932</v>
      </c>
      <c r="DU69" s="8" t="s">
        <v>3942</v>
      </c>
      <c r="DV69" s="8" t="s">
        <v>3952</v>
      </c>
      <c r="DW69" s="249" t="s">
        <v>3965</v>
      </c>
      <c r="DX69" s="8" t="s">
        <v>3979</v>
      </c>
      <c r="DY69" s="8" t="s">
        <v>4001</v>
      </c>
      <c r="DZ69" s="8" t="s">
        <v>2959</v>
      </c>
      <c r="EA69" s="8" t="s">
        <v>4027</v>
      </c>
      <c r="EB69" s="8" t="s">
        <v>4035</v>
      </c>
      <c r="EC69" s="8" t="s">
        <v>4054</v>
      </c>
      <c r="ED69" s="8" t="s">
        <v>4074</v>
      </c>
      <c r="EE69" s="8" t="s">
        <v>4085</v>
      </c>
      <c r="EF69" s="8" t="s">
        <v>4098</v>
      </c>
      <c r="EG69" s="8" t="s">
        <v>4104</v>
      </c>
      <c r="EH69" s="8" t="s">
        <v>3434</v>
      </c>
      <c r="EI69" s="8" t="s">
        <v>4119</v>
      </c>
      <c r="EJ69" s="8" t="s">
        <v>3770</v>
      </c>
      <c r="EK69" s="8" t="s">
        <v>4139</v>
      </c>
      <c r="EL69" s="249" t="s">
        <v>4148</v>
      </c>
      <c r="EM69" s="8" t="s">
        <v>4157</v>
      </c>
      <c r="EN69" s="8" t="s">
        <v>4166</v>
      </c>
      <c r="EO69" s="8" t="s">
        <v>4178</v>
      </c>
      <c r="EP69" s="8" t="s">
        <v>4187</v>
      </c>
      <c r="EQ69" s="8" t="s">
        <v>4214</v>
      </c>
      <c r="ER69" s="8" t="s">
        <v>4227</v>
      </c>
      <c r="ES69" s="8" t="s">
        <v>4256</v>
      </c>
      <c r="ET69" s="8" t="s">
        <v>4274</v>
      </c>
      <c r="EU69" s="8" t="s">
        <v>4288</v>
      </c>
      <c r="EV69" s="8" t="s">
        <v>4318</v>
      </c>
      <c r="EW69" s="8" t="s">
        <v>4327</v>
      </c>
      <c r="EX69" s="8" t="s">
        <v>4509</v>
      </c>
      <c r="EZ69" s="8" t="s">
        <v>4531</v>
      </c>
      <c r="FA69" s="8" t="s">
        <v>4548</v>
      </c>
      <c r="FB69" s="8" t="s">
        <v>4558</v>
      </c>
      <c r="FC69" s="8" t="s">
        <v>4574</v>
      </c>
      <c r="FD69" s="8" t="s">
        <v>4585</v>
      </c>
      <c r="FE69" s="8" t="s">
        <v>4596</v>
      </c>
      <c r="FF69" s="8" t="s">
        <v>4604</v>
      </c>
      <c r="FG69" s="8" t="s">
        <v>4334</v>
      </c>
      <c r="FH69" s="8" t="s">
        <v>4348</v>
      </c>
      <c r="FI69" s="8" t="s">
        <v>4366</v>
      </c>
      <c r="FJ69" s="8" t="s">
        <v>4375</v>
      </c>
      <c r="FK69" s="8" t="s">
        <v>4403</v>
      </c>
      <c r="FL69" s="8" t="s">
        <v>4414</v>
      </c>
      <c r="FM69" s="8" t="s">
        <v>4425</v>
      </c>
      <c r="FN69" s="8" t="s">
        <v>4439</v>
      </c>
      <c r="FO69" s="8" t="s">
        <v>4450</v>
      </c>
      <c r="FP69" s="8" t="s">
        <v>4464</v>
      </c>
      <c r="FQ69" s="8" t="s">
        <v>4473</v>
      </c>
      <c r="FR69" s="8" t="s">
        <v>4479</v>
      </c>
      <c r="FS69" s="8" t="s">
        <v>4425</v>
      </c>
      <c r="FT69" s="8" t="s">
        <v>4499</v>
      </c>
      <c r="FU69" s="8" t="s">
        <v>4725</v>
      </c>
      <c r="FV69" s="8" t="s">
        <v>4201</v>
      </c>
      <c r="FW69" s="8" t="s">
        <v>4756</v>
      </c>
      <c r="FY69" s="8" t="s">
        <v>4636</v>
      </c>
    </row>
    <row r="70" spans="1:181" ht="12" customHeight="1">
      <c r="R70" s="261"/>
      <c r="S70" s="261"/>
      <c r="T70" s="262"/>
      <c r="U70" s="262"/>
      <c r="V70" s="262"/>
      <c r="W70" s="263"/>
      <c r="Y70" s="263"/>
      <c r="Z70" s="264"/>
      <c r="AA70" s="261"/>
      <c r="AB70" s="261"/>
      <c r="AC70" s="260"/>
      <c r="AD70" s="260"/>
      <c r="AE70" s="260"/>
      <c r="AF70" s="260"/>
      <c r="AH70" s="171"/>
      <c r="AP70" s="8" t="s">
        <v>2419</v>
      </c>
      <c r="AU70" s="8" t="s">
        <v>4769</v>
      </c>
      <c r="AV70" s="8" t="s">
        <v>2684</v>
      </c>
      <c r="AW70" s="8" t="s">
        <v>2699</v>
      </c>
      <c r="AY70" s="8" t="s">
        <v>2725</v>
      </c>
      <c r="AZ70" s="171" t="s">
        <v>2791</v>
      </c>
      <c r="BA70" s="171" t="s">
        <v>2845</v>
      </c>
      <c r="BB70" s="171" t="s">
        <v>2865</v>
      </c>
      <c r="BD70" s="158" t="s">
        <v>2897</v>
      </c>
      <c r="BE70" s="158" t="s">
        <v>2922</v>
      </c>
      <c r="BF70" s="158" t="s">
        <v>2963</v>
      </c>
      <c r="BG70" s="158" t="s">
        <v>2980</v>
      </c>
      <c r="BI70" s="158" t="s">
        <v>3006</v>
      </c>
      <c r="BJ70" s="158" t="s">
        <v>3027</v>
      </c>
      <c r="BK70" s="158" t="s">
        <v>3035</v>
      </c>
      <c r="BL70" s="158" t="s">
        <v>3065</v>
      </c>
      <c r="BM70" s="5" t="s">
        <v>3086</v>
      </c>
      <c r="BN70" s="5" t="s">
        <v>3096</v>
      </c>
      <c r="BO70" s="5" t="s">
        <v>3104</v>
      </c>
      <c r="BQ70" s="8" t="s">
        <v>3114</v>
      </c>
      <c r="BR70" s="8" t="s">
        <v>3153</v>
      </c>
      <c r="BS70" s="234" t="s">
        <v>3203</v>
      </c>
      <c r="BT70" s="234" t="s">
        <v>3272</v>
      </c>
      <c r="BU70" s="234" t="s">
        <v>3287</v>
      </c>
      <c r="BV70" s="8" t="s">
        <v>3305</v>
      </c>
      <c r="BW70" s="8" t="s">
        <v>3316</v>
      </c>
      <c r="BX70" s="234" t="s">
        <v>4648</v>
      </c>
      <c r="BZ70" s="234" t="s">
        <v>3359</v>
      </c>
      <c r="CA70" s="234" t="s">
        <v>3378</v>
      </c>
      <c r="CB70" s="8" t="s">
        <v>3413</v>
      </c>
      <c r="CC70" s="8" t="s">
        <v>3437</v>
      </c>
      <c r="CD70" s="8" t="s">
        <v>3453</v>
      </c>
      <c r="CE70" s="8" t="s">
        <v>3488</v>
      </c>
      <c r="CF70" s="8" t="s">
        <v>3495</v>
      </c>
      <c r="CG70" s="8" t="s">
        <v>3516</v>
      </c>
      <c r="CK70" s="8" t="s">
        <v>3531</v>
      </c>
      <c r="CM70" s="8" t="s">
        <v>3549</v>
      </c>
      <c r="CN70" s="8" t="s">
        <v>3057</v>
      </c>
      <c r="CO70" s="8" t="s">
        <v>3585</v>
      </c>
      <c r="CP70" s="8" t="s">
        <v>3598</v>
      </c>
      <c r="CQ70" s="8" t="s">
        <v>3611</v>
      </c>
      <c r="CR70" s="8" t="s">
        <v>3337</v>
      </c>
      <c r="CS70" s="8" t="s">
        <v>3616</v>
      </c>
      <c r="CU70" s="8" t="s">
        <v>3630</v>
      </c>
      <c r="CV70" s="8" t="s">
        <v>3646</v>
      </c>
      <c r="CW70" s="8" t="s">
        <v>3661</v>
      </c>
      <c r="CY70" s="8" t="s">
        <v>3673</v>
      </c>
      <c r="CZ70" s="8" t="s">
        <v>3683</v>
      </c>
      <c r="DA70" s="8" t="s">
        <v>3694</v>
      </c>
      <c r="DD70" s="8" t="s">
        <v>3715</v>
      </c>
      <c r="DE70" s="8" t="s">
        <v>3730</v>
      </c>
      <c r="DG70" s="8" t="s">
        <v>3748</v>
      </c>
      <c r="DH70" s="8" t="s">
        <v>3765</v>
      </c>
      <c r="DK70" s="8" t="s">
        <v>3774</v>
      </c>
      <c r="DL70" s="8" t="s">
        <v>3785</v>
      </c>
      <c r="DM70" s="8" t="s">
        <v>3795</v>
      </c>
      <c r="DN70" s="8" t="s">
        <v>3815</v>
      </c>
      <c r="DP70" s="8" t="s">
        <v>3835</v>
      </c>
      <c r="DQ70" s="8" t="s">
        <v>3863</v>
      </c>
      <c r="DR70" s="8" t="s">
        <v>3901</v>
      </c>
      <c r="DS70" s="8" t="s">
        <v>3918</v>
      </c>
      <c r="DT70" s="8" t="s">
        <v>3933</v>
      </c>
      <c r="DU70" s="8" t="s">
        <v>3943</v>
      </c>
      <c r="DV70" s="8" t="s">
        <v>3953</v>
      </c>
      <c r="DW70" s="249" t="s">
        <v>3966</v>
      </c>
      <c r="DX70" s="8" t="s">
        <v>3980</v>
      </c>
      <c r="DY70" s="8" t="s">
        <v>4002</v>
      </c>
      <c r="DZ70" s="8" t="s">
        <v>4010</v>
      </c>
      <c r="EA70" s="8" t="s">
        <v>4028</v>
      </c>
      <c r="EB70" s="8" t="s">
        <v>4036</v>
      </c>
      <c r="EC70" s="8" t="s">
        <v>4055</v>
      </c>
      <c r="ED70" s="8" t="s">
        <v>4075</v>
      </c>
      <c r="EE70" s="8" t="s">
        <v>4086</v>
      </c>
      <c r="EF70" s="8" t="s">
        <v>4099</v>
      </c>
      <c r="EG70" s="8" t="s">
        <v>4105</v>
      </c>
      <c r="EH70" s="8" t="s">
        <v>4115</v>
      </c>
      <c r="EI70" s="8" t="s">
        <v>4120</v>
      </c>
      <c r="EJ70" s="8" t="s">
        <v>4132</v>
      </c>
      <c r="EK70" s="8" t="s">
        <v>4140</v>
      </c>
      <c r="EL70" s="249" t="s">
        <v>4149</v>
      </c>
      <c r="EM70" s="8" t="s">
        <v>4158</v>
      </c>
      <c r="EN70" s="8" t="s">
        <v>4167</v>
      </c>
      <c r="EO70" s="8" t="s">
        <v>4179</v>
      </c>
      <c r="EP70" s="8" t="s">
        <v>4188</v>
      </c>
      <c r="EQ70" s="8" t="s">
        <v>4215</v>
      </c>
      <c r="ER70" s="8" t="s">
        <v>4228</v>
      </c>
      <c r="ES70" s="8" t="s">
        <v>4257</v>
      </c>
      <c r="ET70" s="8" t="s">
        <v>4275</v>
      </c>
      <c r="EU70" s="8" t="s">
        <v>4289</v>
      </c>
      <c r="EV70" s="8" t="s">
        <v>4319</v>
      </c>
      <c r="EW70" s="8" t="s">
        <v>4328</v>
      </c>
      <c r="EX70" s="8" t="s">
        <v>4510</v>
      </c>
      <c r="EZ70" s="8" t="s">
        <v>4532</v>
      </c>
      <c r="FA70" s="8" t="s">
        <v>4549</v>
      </c>
      <c r="FB70" s="8" t="s">
        <v>4559</v>
      </c>
      <c r="FC70" s="8" t="s">
        <v>4575</v>
      </c>
      <c r="FD70" s="8" t="s">
        <v>4586</v>
      </c>
      <c r="FE70" s="8" t="s">
        <v>4597</v>
      </c>
      <c r="FF70" s="8" t="s">
        <v>4605</v>
      </c>
      <c r="FG70" s="8" t="s">
        <v>4335</v>
      </c>
      <c r="FH70" s="8" t="s">
        <v>4349</v>
      </c>
      <c r="FI70" s="8" t="s">
        <v>4367</v>
      </c>
      <c r="FJ70" s="8" t="s">
        <v>4376</v>
      </c>
      <c r="FK70" s="8" t="s">
        <v>4404</v>
      </c>
      <c r="FL70" s="8" t="s">
        <v>4415</v>
      </c>
      <c r="FM70" s="8" t="s">
        <v>4426</v>
      </c>
      <c r="FN70" s="8" t="s">
        <v>4440</v>
      </c>
      <c r="FO70" s="8" t="s">
        <v>4451</v>
      </c>
      <c r="FP70" s="8" t="s">
        <v>4465</v>
      </c>
      <c r="FQ70" s="8" t="s">
        <v>4474</v>
      </c>
      <c r="FR70" s="8" t="s">
        <v>4480</v>
      </c>
      <c r="FS70" s="8" t="s">
        <v>4492</v>
      </c>
      <c r="FT70" s="8" t="s">
        <v>4500</v>
      </c>
      <c r="FU70" s="8" t="s">
        <v>4726</v>
      </c>
      <c r="FV70" s="8" t="s">
        <v>4745</v>
      </c>
      <c r="FY70" s="8" t="s">
        <v>4637</v>
      </c>
    </row>
    <row r="71" spans="1:181" ht="12" customHeight="1">
      <c r="C71" s="19"/>
      <c r="D71" s="19"/>
      <c r="E71" s="265"/>
      <c r="F71" s="265"/>
      <c r="G71" s="266"/>
      <c r="H71" s="266"/>
      <c r="I71" s="266"/>
      <c r="J71" s="266"/>
      <c r="K71" s="267"/>
      <c r="L71" s="268"/>
      <c r="M71" s="268"/>
      <c r="N71" s="268"/>
      <c r="Q71" s="261"/>
      <c r="R71" s="261"/>
      <c r="S71" s="261"/>
      <c r="T71" s="260"/>
      <c r="U71" s="260"/>
      <c r="V71" s="260"/>
      <c r="W71" s="263"/>
      <c r="Y71" s="263"/>
      <c r="Z71" s="264"/>
      <c r="AA71" s="261"/>
      <c r="AB71" s="261"/>
      <c r="AC71" s="260"/>
      <c r="AD71" s="267"/>
      <c r="AE71" s="267"/>
      <c r="AF71" s="267"/>
      <c r="AH71" s="171"/>
      <c r="AP71" s="8" t="s">
        <v>2420</v>
      </c>
      <c r="AU71" s="8" t="s">
        <v>4770</v>
      </c>
      <c r="AV71" s="8" t="s">
        <v>2685</v>
      </c>
      <c r="AW71" s="8" t="s">
        <v>2701</v>
      </c>
      <c r="AY71" s="8" t="s">
        <v>2726</v>
      </c>
      <c r="AZ71" s="171" t="s">
        <v>2792</v>
      </c>
      <c r="BA71" s="171" t="s">
        <v>2846</v>
      </c>
      <c r="BB71" s="171" t="s">
        <v>2866</v>
      </c>
      <c r="BD71" s="158" t="s">
        <v>2898</v>
      </c>
      <c r="BE71" s="158" t="s">
        <v>2923</v>
      </c>
      <c r="BF71" s="158" t="s">
        <v>2964</v>
      </c>
      <c r="BG71" s="158" t="s">
        <v>2981</v>
      </c>
      <c r="BI71" s="158" t="s">
        <v>3007</v>
      </c>
      <c r="BJ71" s="158" t="s">
        <v>3028</v>
      </c>
      <c r="BK71" s="158" t="s">
        <v>3036</v>
      </c>
      <c r="BL71" s="158" t="s">
        <v>3066</v>
      </c>
      <c r="BM71" s="5" t="s">
        <v>3087</v>
      </c>
      <c r="BN71" s="5" t="s">
        <v>3097</v>
      </c>
      <c r="BO71" s="5" t="s">
        <v>3105</v>
      </c>
      <c r="BQ71" s="8" t="s">
        <v>3115</v>
      </c>
      <c r="BR71" s="8" t="s">
        <v>3154</v>
      </c>
      <c r="BS71" s="234" t="s">
        <v>3208</v>
      </c>
      <c r="BT71" s="234" t="s">
        <v>3273</v>
      </c>
      <c r="BU71" s="234" t="s">
        <v>3288</v>
      </c>
      <c r="BV71" s="8" t="s">
        <v>3306</v>
      </c>
      <c r="BW71" s="8" t="s">
        <v>3317</v>
      </c>
      <c r="BZ71" s="234" t="s">
        <v>3360</v>
      </c>
      <c r="CA71" s="234" t="s">
        <v>3379</v>
      </c>
      <c r="CB71" s="8" t="s">
        <v>3414</v>
      </c>
      <c r="CC71" s="8" t="s">
        <v>3438</v>
      </c>
      <c r="CD71" s="8" t="s">
        <v>3454</v>
      </c>
      <c r="CE71" s="8" t="s">
        <v>3489</v>
      </c>
      <c r="CF71" s="8" t="s">
        <v>3496</v>
      </c>
      <c r="CG71" s="8" t="s">
        <v>3517</v>
      </c>
      <c r="CK71" s="8" t="s">
        <v>3532</v>
      </c>
      <c r="CM71" s="8" t="s">
        <v>3550</v>
      </c>
      <c r="CN71" s="8" t="s">
        <v>3571</v>
      </c>
      <c r="CO71" s="8" t="s">
        <v>3586</v>
      </c>
      <c r="CP71" s="8" t="s">
        <v>3599</v>
      </c>
      <c r="CR71" s="8" t="s">
        <v>3338</v>
      </c>
      <c r="CS71" s="8" t="s">
        <v>3617</v>
      </c>
      <c r="CU71" s="8" t="s">
        <v>3631</v>
      </c>
      <c r="CV71" s="8" t="s">
        <v>3647</v>
      </c>
      <c r="CW71" s="8" t="s">
        <v>3662</v>
      </c>
      <c r="CY71" s="8" t="s">
        <v>3674</v>
      </c>
      <c r="CZ71" s="8" t="s">
        <v>3684</v>
      </c>
      <c r="DA71" s="8" t="s">
        <v>3695</v>
      </c>
      <c r="DD71" s="8" t="s">
        <v>3716</v>
      </c>
      <c r="DE71" s="8" t="s">
        <v>3731</v>
      </c>
      <c r="DG71" s="8" t="s">
        <v>3749</v>
      </c>
      <c r="DH71" s="8" t="s">
        <v>3766</v>
      </c>
      <c r="DK71" s="8" t="s">
        <v>3775</v>
      </c>
      <c r="DL71" s="8" t="s">
        <v>3786</v>
      </c>
      <c r="DM71" s="8" t="s">
        <v>3796</v>
      </c>
      <c r="DN71" s="8" t="s">
        <v>3816</v>
      </c>
      <c r="DP71" s="8" t="s">
        <v>3836</v>
      </c>
      <c r="DQ71" s="8" t="s">
        <v>3864</v>
      </c>
      <c r="DR71" s="8" t="s">
        <v>3902</v>
      </c>
      <c r="DS71" s="8" t="s">
        <v>3919</v>
      </c>
      <c r="DT71" s="8" t="s">
        <v>3934</v>
      </c>
      <c r="DU71" s="8" t="s">
        <v>3944</v>
      </c>
      <c r="DV71" s="8" t="s">
        <v>3954</v>
      </c>
      <c r="DW71" s="249" t="s">
        <v>3967</v>
      </c>
      <c r="DX71" s="8" t="s">
        <v>3981</v>
      </c>
      <c r="DY71" s="8" t="s">
        <v>4003</v>
      </c>
      <c r="DZ71" s="8" t="s">
        <v>4011</v>
      </c>
      <c r="EA71" s="8" t="s">
        <v>4029</v>
      </c>
      <c r="EB71" s="8" t="s">
        <v>4037</v>
      </c>
      <c r="EC71" s="8" t="s">
        <v>4056</v>
      </c>
      <c r="ED71" s="8" t="s">
        <v>4076</v>
      </c>
      <c r="EE71" s="8" t="s">
        <v>4087</v>
      </c>
      <c r="EG71" s="8" t="s">
        <v>4106</v>
      </c>
      <c r="EI71" s="8" t="s">
        <v>4121</v>
      </c>
      <c r="EJ71" s="8" t="s">
        <v>4133</v>
      </c>
      <c r="EK71" s="8" t="s">
        <v>4141</v>
      </c>
      <c r="EL71" s="249" t="s">
        <v>4150</v>
      </c>
      <c r="EM71" s="8" t="s">
        <v>4159</v>
      </c>
      <c r="EN71" s="8" t="s">
        <v>4168</v>
      </c>
      <c r="EO71" s="8" t="s">
        <v>4180</v>
      </c>
      <c r="EP71" s="8" t="s">
        <v>4189</v>
      </c>
      <c r="EQ71" s="8" t="s">
        <v>4216</v>
      </c>
      <c r="ER71" s="8" t="s">
        <v>4229</v>
      </c>
      <c r="ES71" s="8" t="s">
        <v>4258</v>
      </c>
      <c r="ET71" s="8" t="s">
        <v>4276</v>
      </c>
      <c r="EU71" s="8" t="s">
        <v>4290</v>
      </c>
      <c r="EV71" s="8" t="s">
        <v>4320</v>
      </c>
      <c r="EW71" s="8" t="s">
        <v>4329</v>
      </c>
      <c r="EX71" s="8" t="s">
        <v>4511</v>
      </c>
      <c r="EZ71" s="8" t="s">
        <v>4533</v>
      </c>
      <c r="FA71" s="8" t="s">
        <v>4550</v>
      </c>
      <c r="FB71" s="8" t="s">
        <v>4560</v>
      </c>
      <c r="FC71" s="8" t="s">
        <v>4576</v>
      </c>
      <c r="FD71" s="8" t="s">
        <v>4587</v>
      </c>
      <c r="FE71" s="8" t="s">
        <v>4598</v>
      </c>
      <c r="FF71" s="8" t="s">
        <v>4606</v>
      </c>
      <c r="FG71" s="8" t="s">
        <v>4336</v>
      </c>
      <c r="FH71" s="8" t="s">
        <v>4350</v>
      </c>
      <c r="FI71" s="8" t="s">
        <v>4368</v>
      </c>
      <c r="FJ71" s="8" t="s">
        <v>4377</v>
      </c>
      <c r="FK71" s="8" t="s">
        <v>4405</v>
      </c>
      <c r="FL71" s="8" t="s">
        <v>4416</v>
      </c>
      <c r="FM71" s="8" t="s">
        <v>4427</v>
      </c>
      <c r="FN71" s="8" t="s">
        <v>4441</v>
      </c>
      <c r="FO71" s="8" t="s">
        <v>4452</v>
      </c>
      <c r="FP71" s="8" t="s">
        <v>4466</v>
      </c>
      <c r="FQ71" s="8" t="s">
        <v>4475</v>
      </c>
      <c r="FR71" s="8" t="s">
        <v>3832</v>
      </c>
      <c r="FS71" s="8" t="s">
        <v>4493</v>
      </c>
      <c r="FT71" s="8" t="s">
        <v>4501</v>
      </c>
      <c r="FU71" s="8" t="s">
        <v>4727</v>
      </c>
      <c r="FV71" s="8" t="s">
        <v>4746</v>
      </c>
      <c r="FY71" s="8" t="s">
        <v>4638</v>
      </c>
    </row>
    <row r="72" spans="1:181" ht="12" customHeight="1">
      <c r="B72" s="268"/>
      <c r="R72" s="267"/>
      <c r="S72" s="267"/>
      <c r="T72" s="267"/>
      <c r="U72" s="267"/>
      <c r="V72" s="267"/>
      <c r="W72" s="263"/>
      <c r="Y72" s="263"/>
      <c r="Z72" s="264"/>
      <c r="AA72" s="269"/>
      <c r="AB72" s="269"/>
      <c r="AC72" s="267"/>
      <c r="AD72" s="267"/>
      <c r="AE72" s="267"/>
      <c r="AP72" s="8" t="s">
        <v>2421</v>
      </c>
      <c r="AU72" s="8" t="s">
        <v>4771</v>
      </c>
      <c r="AV72" s="8" t="s">
        <v>2686</v>
      </c>
      <c r="AW72" s="8" t="s">
        <v>2700</v>
      </c>
      <c r="AY72" s="8" t="s">
        <v>2727</v>
      </c>
      <c r="AZ72" s="171" t="s">
        <v>2793</v>
      </c>
      <c r="BA72" s="171" t="s">
        <v>2847</v>
      </c>
      <c r="BB72" s="171" t="s">
        <v>2867</v>
      </c>
      <c r="BD72" s="158" t="s">
        <v>2899</v>
      </c>
      <c r="BE72" s="158" t="s">
        <v>2924</v>
      </c>
      <c r="BF72" s="158" t="s">
        <v>2965</v>
      </c>
      <c r="BG72" s="158" t="s">
        <v>2982</v>
      </c>
      <c r="BI72" s="158" t="s">
        <v>3008</v>
      </c>
      <c r="BJ72" s="158" t="s">
        <v>3029</v>
      </c>
      <c r="BK72" s="158" t="s">
        <v>3037</v>
      </c>
      <c r="BL72" s="158" t="s">
        <v>3067</v>
      </c>
      <c r="BM72" s="5" t="s">
        <v>3088</v>
      </c>
      <c r="BN72" s="5" t="s">
        <v>3098</v>
      </c>
      <c r="BO72" s="5" t="s">
        <v>3106</v>
      </c>
      <c r="BQ72" s="8" t="s">
        <v>3116</v>
      </c>
      <c r="BR72" s="8" t="s">
        <v>3155</v>
      </c>
      <c r="BS72" s="234" t="s">
        <v>3241</v>
      </c>
      <c r="BT72" s="234" t="s">
        <v>3274</v>
      </c>
      <c r="BU72" s="234" t="s">
        <v>3289</v>
      </c>
      <c r="BV72" s="8" t="s">
        <v>3307</v>
      </c>
      <c r="BW72" s="248" t="s">
        <v>4642</v>
      </c>
      <c r="BZ72" s="234" t="s">
        <v>3361</v>
      </c>
      <c r="CA72" s="234" t="s">
        <v>3380</v>
      </c>
      <c r="CB72" s="8" t="s">
        <v>3415</v>
      </c>
      <c r="CC72" s="8" t="s">
        <v>3439</v>
      </c>
      <c r="CD72" s="8" t="s">
        <v>3124</v>
      </c>
      <c r="CF72" s="8" t="s">
        <v>3497</v>
      </c>
      <c r="CG72" s="8" t="s">
        <v>3031</v>
      </c>
      <c r="CK72" s="8" t="s">
        <v>3533</v>
      </c>
      <c r="CM72" s="8" t="s">
        <v>3551</v>
      </c>
      <c r="CN72" s="8" t="s">
        <v>3572</v>
      </c>
      <c r="CO72" s="8" t="s">
        <v>3587</v>
      </c>
      <c r="CP72" s="8" t="s">
        <v>3600</v>
      </c>
      <c r="CR72" s="8" t="s">
        <v>3339</v>
      </c>
      <c r="CS72" s="8" t="s">
        <v>3618</v>
      </c>
      <c r="CU72" s="8" t="s">
        <v>3632</v>
      </c>
      <c r="CV72" s="8" t="s">
        <v>3648</v>
      </c>
      <c r="CW72" s="8" t="s">
        <v>3663</v>
      </c>
      <c r="CY72" s="8" t="s">
        <v>3675</v>
      </c>
      <c r="CZ72" s="8" t="s">
        <v>3685</v>
      </c>
      <c r="DA72" s="8" t="s">
        <v>3696</v>
      </c>
      <c r="DD72" s="8" t="s">
        <v>3717</v>
      </c>
      <c r="DE72" s="8" t="s">
        <v>3732</v>
      </c>
      <c r="DG72" s="8" t="s">
        <v>3750</v>
      </c>
      <c r="DK72" s="8" t="s">
        <v>3776</v>
      </c>
      <c r="DL72" s="8" t="s">
        <v>3787</v>
      </c>
      <c r="DM72" s="8" t="s">
        <v>3797</v>
      </c>
      <c r="DN72" s="8" t="s">
        <v>3817</v>
      </c>
      <c r="DP72" s="8" t="s">
        <v>3837</v>
      </c>
      <c r="DQ72" s="8" t="s">
        <v>3865</v>
      </c>
      <c r="DR72" s="8" t="s">
        <v>3903</v>
      </c>
      <c r="DS72" s="8" t="s">
        <v>3920</v>
      </c>
      <c r="DT72" s="8" t="s">
        <v>3935</v>
      </c>
      <c r="DU72" s="8" t="s">
        <v>3945</v>
      </c>
      <c r="DV72" s="8" t="s">
        <v>3955</v>
      </c>
      <c r="DW72" s="249" t="s">
        <v>3968</v>
      </c>
      <c r="DX72" s="8" t="s">
        <v>3982</v>
      </c>
      <c r="DY72" s="8" t="s">
        <v>4004</v>
      </c>
      <c r="DZ72" s="8" t="s">
        <v>4012</v>
      </c>
      <c r="EA72" s="8" t="s">
        <v>4030</v>
      </c>
      <c r="EB72" s="8" t="s">
        <v>4038</v>
      </c>
      <c r="EC72" s="8" t="s">
        <v>4057</v>
      </c>
      <c r="ED72" s="8" t="s">
        <v>4077</v>
      </c>
      <c r="EE72" s="8" t="s">
        <v>4088</v>
      </c>
      <c r="EG72" s="8" t="s">
        <v>4107</v>
      </c>
      <c r="EI72" s="8" t="s">
        <v>4122</v>
      </c>
      <c r="EJ72" s="8" t="s">
        <v>4134</v>
      </c>
      <c r="EK72" s="8" t="s">
        <v>4142</v>
      </c>
      <c r="EL72" s="249" t="s">
        <v>4151</v>
      </c>
      <c r="EM72" s="8" t="s">
        <v>4160</v>
      </c>
      <c r="EN72" s="8" t="s">
        <v>4169</v>
      </c>
      <c r="EO72" s="8" t="s">
        <v>4181</v>
      </c>
      <c r="EP72" s="8" t="s">
        <v>3556</v>
      </c>
      <c r="EQ72" s="8" t="s">
        <v>4217</v>
      </c>
      <c r="ER72" s="8" t="s">
        <v>4230</v>
      </c>
      <c r="ES72" s="8" t="s">
        <v>4259</v>
      </c>
      <c r="ET72" s="8" t="s">
        <v>4277</v>
      </c>
      <c r="EU72" s="8" t="s">
        <v>4291</v>
      </c>
      <c r="EV72" s="8" t="s">
        <v>4321</v>
      </c>
      <c r="EW72" s="8" t="s">
        <v>4330</v>
      </c>
      <c r="EX72" s="8" t="s">
        <v>4512</v>
      </c>
      <c r="EZ72" s="8" t="s">
        <v>3620</v>
      </c>
      <c r="FA72" s="8" t="s">
        <v>4551</v>
      </c>
      <c r="FB72" s="8" t="s">
        <v>4561</v>
      </c>
      <c r="FC72" s="8" t="s">
        <v>4577</v>
      </c>
      <c r="FD72" s="8" t="s">
        <v>4588</v>
      </c>
      <c r="FE72" s="8" t="s">
        <v>4599</v>
      </c>
      <c r="FF72" s="8" t="s">
        <v>4607</v>
      </c>
      <c r="FG72" s="8" t="s">
        <v>4337</v>
      </c>
      <c r="FH72" s="8" t="s">
        <v>4351</v>
      </c>
      <c r="FI72" s="8" t="s">
        <v>4369</v>
      </c>
      <c r="FJ72" s="8" t="s">
        <v>4378</v>
      </c>
      <c r="FK72" s="8" t="s">
        <v>4406</v>
      </c>
      <c r="FL72" s="8" t="s">
        <v>4028</v>
      </c>
      <c r="FM72" s="8" t="s">
        <v>4428</v>
      </c>
      <c r="FN72" s="8" t="s">
        <v>4442</v>
      </c>
      <c r="FO72" s="8" t="s">
        <v>4453</v>
      </c>
      <c r="FP72" s="8" t="s">
        <v>4467</v>
      </c>
      <c r="FR72" s="8" t="s">
        <v>4481</v>
      </c>
      <c r="FS72" s="8" t="s">
        <v>4494</v>
      </c>
      <c r="FT72" s="8" t="s">
        <v>3421</v>
      </c>
      <c r="FU72" s="8" t="s">
        <v>3165</v>
      </c>
      <c r="FV72" s="8" t="s">
        <v>3460</v>
      </c>
      <c r="FY72" s="8" t="s">
        <v>4639</v>
      </c>
    </row>
    <row r="73" spans="1:181" ht="12" customHeight="1">
      <c r="R73" s="267"/>
      <c r="S73" s="267"/>
      <c r="T73" s="267"/>
      <c r="U73" s="267"/>
      <c r="V73" s="267"/>
      <c r="W73" s="263"/>
      <c r="Y73" s="263"/>
      <c r="Z73" s="261"/>
      <c r="AA73" s="269"/>
      <c r="AB73" s="269"/>
      <c r="AC73" s="267"/>
      <c r="AP73" s="8" t="s">
        <v>2422</v>
      </c>
      <c r="AU73" s="8" t="s">
        <v>4772</v>
      </c>
      <c r="AV73" s="8" t="s">
        <v>2687</v>
      </c>
      <c r="AW73" s="8" t="s">
        <v>2702</v>
      </c>
      <c r="AY73" s="8" t="s">
        <v>2728</v>
      </c>
      <c r="AZ73" s="171" t="s">
        <v>2794</v>
      </c>
      <c r="BA73" s="171" t="s">
        <v>2848</v>
      </c>
      <c r="BB73" s="171" t="s">
        <v>2868</v>
      </c>
      <c r="BD73" s="158" t="s">
        <v>2900</v>
      </c>
      <c r="BE73" s="158" t="s">
        <v>2925</v>
      </c>
      <c r="BF73" s="158" t="s">
        <v>2966</v>
      </c>
      <c r="BG73" s="158" t="s">
        <v>2983</v>
      </c>
      <c r="BI73" s="158" t="s">
        <v>3009</v>
      </c>
      <c r="BK73" s="158" t="s">
        <v>3038</v>
      </c>
      <c r="BL73" s="158" t="s">
        <v>3068</v>
      </c>
      <c r="BM73" s="5" t="s">
        <v>3089</v>
      </c>
      <c r="BQ73" s="8" t="s">
        <v>3117</v>
      </c>
      <c r="BR73" s="8" t="s">
        <v>3156</v>
      </c>
      <c r="BS73" s="234" t="s">
        <v>3196</v>
      </c>
      <c r="BT73" s="234" t="s">
        <v>3275</v>
      </c>
      <c r="BU73" s="234" t="s">
        <v>3290</v>
      </c>
      <c r="BV73" s="8" t="s">
        <v>3308</v>
      </c>
      <c r="BW73" s="8" t="s">
        <v>3318</v>
      </c>
      <c r="BZ73" s="234" t="s">
        <v>3362</v>
      </c>
      <c r="CA73" s="234" t="s">
        <v>3044</v>
      </c>
      <c r="CB73" s="8" t="s">
        <v>3416</v>
      </c>
      <c r="CC73" s="8" t="s">
        <v>2842</v>
      </c>
      <c r="CD73" s="8" t="s">
        <v>3455</v>
      </c>
      <c r="CF73" s="8" t="s">
        <v>3498</v>
      </c>
      <c r="CG73" s="8" t="s">
        <v>3518</v>
      </c>
      <c r="CK73" s="8" t="s">
        <v>3534</v>
      </c>
      <c r="CM73" s="8" t="s">
        <v>3552</v>
      </c>
      <c r="CN73" s="8" t="s">
        <v>3573</v>
      </c>
      <c r="CO73" s="8" t="s">
        <v>3588</v>
      </c>
      <c r="CP73" s="8" t="s">
        <v>3601</v>
      </c>
      <c r="CR73" s="8" t="s">
        <v>3340</v>
      </c>
      <c r="CS73" s="8" t="s">
        <v>3619</v>
      </c>
      <c r="CU73" s="8" t="s">
        <v>3633</v>
      </c>
      <c r="CV73" s="8" t="s">
        <v>3649</v>
      </c>
      <c r="CW73" s="8" t="s">
        <v>3664</v>
      </c>
      <c r="CY73" s="8" t="s">
        <v>3676</v>
      </c>
      <c r="CZ73" s="8" t="s">
        <v>3686</v>
      </c>
      <c r="DA73" s="8" t="s">
        <v>3697</v>
      </c>
      <c r="DD73" s="8" t="s">
        <v>3718</v>
      </c>
      <c r="DE73" s="8" t="s">
        <v>3733</v>
      </c>
      <c r="DG73" s="8" t="s">
        <v>3751</v>
      </c>
      <c r="DK73" s="8" t="s">
        <v>3777</v>
      </c>
      <c r="DL73" s="8" t="s">
        <v>3788</v>
      </c>
      <c r="DM73" s="8" t="s">
        <v>3798</v>
      </c>
      <c r="DN73" s="8" t="s">
        <v>3818</v>
      </c>
      <c r="DP73" s="8" t="s">
        <v>3838</v>
      </c>
      <c r="DQ73" s="8" t="s">
        <v>3350</v>
      </c>
      <c r="DR73" s="8" t="s">
        <v>3904</v>
      </c>
      <c r="DS73" s="8" t="s">
        <v>3921</v>
      </c>
      <c r="DT73" s="8" t="s">
        <v>3936</v>
      </c>
      <c r="DU73" s="8" t="s">
        <v>3946</v>
      </c>
      <c r="DV73" s="8" t="s">
        <v>3956</v>
      </c>
      <c r="DW73" s="249" t="s">
        <v>3969</v>
      </c>
      <c r="DX73" s="8" t="s">
        <v>3983</v>
      </c>
      <c r="DY73" s="8" t="s">
        <v>4005</v>
      </c>
      <c r="DZ73" s="8" t="s">
        <v>4013</v>
      </c>
      <c r="EA73" s="8" t="s">
        <v>3580</v>
      </c>
      <c r="EB73" s="8" t="s">
        <v>4039</v>
      </c>
      <c r="EC73" s="8" t="s">
        <v>4058</v>
      </c>
      <c r="ED73" s="8" t="s">
        <v>4078</v>
      </c>
      <c r="EE73" s="8" t="s">
        <v>4089</v>
      </c>
      <c r="EG73" s="8" t="s">
        <v>4108</v>
      </c>
      <c r="EI73" s="8" t="s">
        <v>3017</v>
      </c>
      <c r="EK73" s="8" t="s">
        <v>4143</v>
      </c>
      <c r="EL73" s="249" t="s">
        <v>4152</v>
      </c>
      <c r="EM73" s="8" t="s">
        <v>4161</v>
      </c>
      <c r="EN73" s="8" t="s">
        <v>4170</v>
      </c>
      <c r="EO73" s="8" t="s">
        <v>4182</v>
      </c>
      <c r="EP73" s="8" t="s">
        <v>4190</v>
      </c>
      <c r="EQ73" s="8" t="s">
        <v>4218</v>
      </c>
      <c r="ER73" s="8" t="s">
        <v>4231</v>
      </c>
      <c r="ES73" s="8" t="s">
        <v>4260</v>
      </c>
      <c r="ET73" s="8" t="s">
        <v>4278</v>
      </c>
      <c r="EU73" s="8" t="s">
        <v>4292</v>
      </c>
      <c r="EV73" s="8" t="s">
        <v>4322</v>
      </c>
      <c r="EX73" s="8" t="s">
        <v>4513</v>
      </c>
      <c r="EZ73" s="8" t="s">
        <v>4534</v>
      </c>
      <c r="FA73" s="8" t="s">
        <v>4552</v>
      </c>
      <c r="FB73" s="8" t="s">
        <v>4562</v>
      </c>
      <c r="FC73" s="8" t="s">
        <v>3770</v>
      </c>
      <c r="FD73" s="8" t="s">
        <v>4589</v>
      </c>
      <c r="FE73" s="8" t="s">
        <v>4600</v>
      </c>
      <c r="FF73" s="8" t="s">
        <v>4608</v>
      </c>
      <c r="FG73" s="8" t="s">
        <v>4338</v>
      </c>
      <c r="FH73" s="8" t="s">
        <v>4352</v>
      </c>
      <c r="FI73" s="8" t="s">
        <v>4370</v>
      </c>
      <c r="FJ73" s="8" t="s">
        <v>4379</v>
      </c>
      <c r="FK73" s="8" t="s">
        <v>4407</v>
      </c>
      <c r="FL73" s="8" t="s">
        <v>4417</v>
      </c>
      <c r="FM73" s="8" t="s">
        <v>4429</v>
      </c>
      <c r="FN73" s="8" t="s">
        <v>4443</v>
      </c>
      <c r="FO73" s="8" t="s">
        <v>4454</v>
      </c>
      <c r="FP73" s="8" t="s">
        <v>4468</v>
      </c>
      <c r="FR73" s="8" t="s">
        <v>4482</v>
      </c>
      <c r="FT73" s="8" t="s">
        <v>4502</v>
      </c>
      <c r="FU73" s="8" t="s">
        <v>4728</v>
      </c>
      <c r="FV73" s="8" t="s">
        <v>4747</v>
      </c>
      <c r="FY73" s="8" t="s">
        <v>4640</v>
      </c>
    </row>
    <row r="74" spans="1:181" ht="12" customHeight="1">
      <c r="W74" s="267"/>
      <c r="X74" s="267"/>
      <c r="Y74" s="267"/>
      <c r="Z74" s="267"/>
      <c r="AA74" s="267"/>
      <c r="AB74" s="267"/>
      <c r="AP74" s="8" t="s">
        <v>2423</v>
      </c>
      <c r="AU74" s="8" t="s">
        <v>4773</v>
      </c>
      <c r="AV74" s="8" t="s">
        <v>2688</v>
      </c>
      <c r="AW74" s="8" t="s">
        <v>2703</v>
      </c>
      <c r="AY74" s="8" t="s">
        <v>2729</v>
      </c>
      <c r="AZ74" s="171" t="s">
        <v>2795</v>
      </c>
      <c r="BA74" s="171" t="s">
        <v>2849</v>
      </c>
      <c r="BB74" s="171" t="s">
        <v>2869</v>
      </c>
      <c r="BD74" s="158" t="s">
        <v>2901</v>
      </c>
      <c r="BE74" s="158" t="s">
        <v>2926</v>
      </c>
      <c r="BF74" s="158" t="s">
        <v>2967</v>
      </c>
      <c r="BG74" s="158" t="s">
        <v>2984</v>
      </c>
      <c r="BI74" s="158" t="s">
        <v>3010</v>
      </c>
      <c r="BK74" s="158" t="s">
        <v>3039</v>
      </c>
      <c r="BL74" s="158" t="s">
        <v>3069</v>
      </c>
      <c r="BQ74" s="8" t="s">
        <v>3118</v>
      </c>
      <c r="BR74" s="8" t="s">
        <v>3157</v>
      </c>
      <c r="BS74" s="234" t="s">
        <v>3224</v>
      </c>
      <c r="BT74" s="234" t="s">
        <v>3276</v>
      </c>
      <c r="BU74" s="234" t="s">
        <v>3291</v>
      </c>
      <c r="BV74" s="8" t="s">
        <v>3309</v>
      </c>
      <c r="BW74" s="8" t="s">
        <v>3319</v>
      </c>
      <c r="BZ74" s="234" t="s">
        <v>3363</v>
      </c>
      <c r="CA74" s="234" t="s">
        <v>3381</v>
      </c>
      <c r="CB74" s="8" t="s">
        <v>3417</v>
      </c>
      <c r="CC74" s="8" t="s">
        <v>3440</v>
      </c>
      <c r="CD74" s="8" t="s">
        <v>3456</v>
      </c>
      <c r="CF74" s="8" t="s">
        <v>3499</v>
      </c>
      <c r="CK74" s="8" t="s">
        <v>3459</v>
      </c>
      <c r="CM74" s="8" t="s">
        <v>3553</v>
      </c>
      <c r="CN74" s="8" t="s">
        <v>3574</v>
      </c>
      <c r="CO74" s="8" t="s">
        <v>3589</v>
      </c>
      <c r="CP74" s="8" t="s">
        <v>3602</v>
      </c>
      <c r="CR74" s="8" t="s">
        <v>3341</v>
      </c>
      <c r="CS74" s="8" t="s">
        <v>3620</v>
      </c>
      <c r="CU74" s="8" t="s">
        <v>3634</v>
      </c>
      <c r="CV74" s="8" t="s">
        <v>3650</v>
      </c>
      <c r="CW74" s="8" t="s">
        <v>2978</v>
      </c>
      <c r="CY74" s="8" t="s">
        <v>3677</v>
      </c>
      <c r="CZ74" s="8" t="s">
        <v>3687</v>
      </c>
      <c r="DA74" s="8" t="s">
        <v>3436</v>
      </c>
      <c r="DD74" s="8" t="s">
        <v>3719</v>
      </c>
      <c r="DE74" s="8" t="s">
        <v>3734</v>
      </c>
      <c r="DG74" s="8" t="s">
        <v>3752</v>
      </c>
      <c r="DK74" s="8" t="s">
        <v>3778</v>
      </c>
      <c r="DL74" s="8" t="s">
        <v>3789</v>
      </c>
      <c r="DM74" s="8" t="s">
        <v>3799</v>
      </c>
      <c r="DN74" s="8" t="s">
        <v>3819</v>
      </c>
      <c r="DP74" s="8" t="s">
        <v>3839</v>
      </c>
      <c r="DQ74" s="8" t="s">
        <v>3866</v>
      </c>
      <c r="DR74" s="8" t="s">
        <v>3905</v>
      </c>
      <c r="DS74" s="8" t="s">
        <v>3922</v>
      </c>
      <c r="DT74" s="8" t="s">
        <v>3937</v>
      </c>
      <c r="DU74" s="8" t="s">
        <v>3947</v>
      </c>
      <c r="DV74" s="8" t="s">
        <v>3957</v>
      </c>
      <c r="DW74" s="249" t="s">
        <v>3970</v>
      </c>
      <c r="DX74" s="8" t="s">
        <v>3984</v>
      </c>
      <c r="DZ74" s="8" t="s">
        <v>4014</v>
      </c>
      <c r="EB74" s="8" t="s">
        <v>4040</v>
      </c>
      <c r="EC74" s="8" t="s">
        <v>4059</v>
      </c>
      <c r="ED74" s="8" t="s">
        <v>4079</v>
      </c>
      <c r="EE74" s="8" t="s">
        <v>4090</v>
      </c>
      <c r="EG74" s="8" t="s">
        <v>4109</v>
      </c>
      <c r="EI74" s="8" t="s">
        <v>4123</v>
      </c>
      <c r="EL74" s="249" t="s">
        <v>4153</v>
      </c>
      <c r="EN74" s="8" t="s">
        <v>3979</v>
      </c>
      <c r="EP74" s="8" t="s">
        <v>4191</v>
      </c>
      <c r="EQ74" s="8" t="s">
        <v>4219</v>
      </c>
      <c r="ER74" s="8" t="s">
        <v>4232</v>
      </c>
      <c r="ES74" s="8" t="s">
        <v>4261</v>
      </c>
      <c r="ET74" s="8" t="s">
        <v>3526</v>
      </c>
      <c r="EU74" s="8" t="s">
        <v>4293</v>
      </c>
      <c r="EX74" s="8" t="s">
        <v>4514</v>
      </c>
      <c r="EZ74" s="8" t="s">
        <v>4535</v>
      </c>
      <c r="FA74" s="8" t="s">
        <v>4553</v>
      </c>
      <c r="FB74" s="8" t="s">
        <v>4563</v>
      </c>
      <c r="FC74" s="8" t="s">
        <v>4578</v>
      </c>
      <c r="FD74" s="8" t="s">
        <v>4590</v>
      </c>
      <c r="FF74" s="8" t="s">
        <v>4609</v>
      </c>
      <c r="FG74" s="8" t="s">
        <v>4339</v>
      </c>
      <c r="FH74" s="8" t="s">
        <v>3770</v>
      </c>
      <c r="FJ74" s="8" t="s">
        <v>4380</v>
      </c>
      <c r="FK74" s="8" t="s">
        <v>4408</v>
      </c>
      <c r="FL74" s="8" t="s">
        <v>4418</v>
      </c>
      <c r="FM74" s="8" t="s">
        <v>4430</v>
      </c>
      <c r="FN74" s="8" t="s">
        <v>4444</v>
      </c>
      <c r="FO74" s="8" t="s">
        <v>4455</v>
      </c>
      <c r="FR74" s="8" t="s">
        <v>4483</v>
      </c>
      <c r="FT74" s="8" t="s">
        <v>4503</v>
      </c>
      <c r="FU74" s="8" t="s">
        <v>4729</v>
      </c>
      <c r="FV74" s="8" t="s">
        <v>4748</v>
      </c>
      <c r="FY74" s="8" t="s">
        <v>4641</v>
      </c>
    </row>
    <row r="75" spans="1:181" ht="12" customHeight="1">
      <c r="AP75" s="8" t="s">
        <v>2424</v>
      </c>
      <c r="AU75" s="8" t="s">
        <v>4774</v>
      </c>
      <c r="AV75" s="8" t="s">
        <v>2689</v>
      </c>
      <c r="AW75" s="8" t="s">
        <v>2704</v>
      </c>
      <c r="AY75" s="8" t="s">
        <v>2730</v>
      </c>
      <c r="AZ75" s="171" t="s">
        <v>2796</v>
      </c>
      <c r="BA75" s="171" t="s">
        <v>2850</v>
      </c>
      <c r="BB75" s="171" t="s">
        <v>2870</v>
      </c>
      <c r="BD75" s="158" t="s">
        <v>2902</v>
      </c>
      <c r="BE75" s="158" t="s">
        <v>2927</v>
      </c>
      <c r="BF75" s="158" t="s">
        <v>2968</v>
      </c>
      <c r="BG75" s="158" t="s">
        <v>2985</v>
      </c>
      <c r="BI75" s="158" t="s">
        <v>3011</v>
      </c>
      <c r="BK75" s="158" t="s">
        <v>3040</v>
      </c>
      <c r="BL75" s="158" t="s">
        <v>3070</v>
      </c>
      <c r="BQ75" s="8" t="s">
        <v>3119</v>
      </c>
      <c r="BR75" s="8" t="s">
        <v>3158</v>
      </c>
      <c r="BS75" s="234" t="s">
        <v>3242</v>
      </c>
      <c r="BT75" s="234" t="s">
        <v>3277</v>
      </c>
      <c r="BU75" s="234" t="s">
        <v>3292</v>
      </c>
      <c r="BW75" s="8" t="s">
        <v>3320</v>
      </c>
      <c r="BZ75" s="234" t="s">
        <v>3364</v>
      </c>
      <c r="CA75" s="234" t="s">
        <v>3382</v>
      </c>
      <c r="CB75" s="8" t="s">
        <v>3418</v>
      </c>
      <c r="CC75" s="8" t="s">
        <v>3441</v>
      </c>
      <c r="CD75" s="8" t="s">
        <v>3457</v>
      </c>
      <c r="CF75" s="8" t="s">
        <v>3500</v>
      </c>
      <c r="CK75" s="8" t="s">
        <v>3535</v>
      </c>
      <c r="CM75" s="8" t="s">
        <v>3496</v>
      </c>
      <c r="CN75" s="8" t="s">
        <v>3575</v>
      </c>
      <c r="CO75" s="8" t="s">
        <v>3590</v>
      </c>
      <c r="CP75" s="8" t="s">
        <v>3603</v>
      </c>
      <c r="CR75" s="8" t="s">
        <v>3342</v>
      </c>
      <c r="CS75" s="8" t="s">
        <v>3621</v>
      </c>
      <c r="CU75" s="8" t="s">
        <v>3635</v>
      </c>
      <c r="CV75" s="8" t="s">
        <v>3651</v>
      </c>
      <c r="CW75" s="8" t="s">
        <v>3665</v>
      </c>
      <c r="CZ75" s="8" t="s">
        <v>3688</v>
      </c>
      <c r="DA75" s="8" t="s">
        <v>3698</v>
      </c>
      <c r="DD75" s="8" t="s">
        <v>3720</v>
      </c>
      <c r="DE75" s="8" t="s">
        <v>3735</v>
      </c>
      <c r="DG75" s="8" t="s">
        <v>3753</v>
      </c>
      <c r="DK75" s="8" t="s">
        <v>3779</v>
      </c>
      <c r="DM75" s="8" t="s">
        <v>3800</v>
      </c>
      <c r="DN75" s="8" t="s">
        <v>3820</v>
      </c>
      <c r="DP75" s="8" t="s">
        <v>3840</v>
      </c>
      <c r="DQ75" s="8" t="s">
        <v>3867</v>
      </c>
      <c r="DR75" s="8" t="s">
        <v>3906</v>
      </c>
      <c r="DS75" s="8" t="s">
        <v>3923</v>
      </c>
      <c r="DT75" s="8" t="s">
        <v>3938</v>
      </c>
      <c r="DV75" s="8" t="s">
        <v>3958</v>
      </c>
      <c r="DW75" s="249" t="s">
        <v>3971</v>
      </c>
      <c r="DX75" s="8" t="s">
        <v>3985</v>
      </c>
      <c r="DZ75" s="8" t="s">
        <v>4015</v>
      </c>
      <c r="EB75" s="8" t="s">
        <v>4041</v>
      </c>
      <c r="EC75" s="8" t="s">
        <v>4060</v>
      </c>
      <c r="ED75" s="8" t="s">
        <v>4080</v>
      </c>
      <c r="EE75" s="8" t="s">
        <v>4091</v>
      </c>
      <c r="EG75" s="8" t="s">
        <v>4110</v>
      </c>
      <c r="EI75" s="8" t="s">
        <v>4124</v>
      </c>
      <c r="EN75" s="8" t="s">
        <v>4171</v>
      </c>
      <c r="EP75" s="8" t="s">
        <v>4192</v>
      </c>
      <c r="EQ75" s="8" t="s">
        <v>4220</v>
      </c>
      <c r="ER75" s="8" t="s">
        <v>4233</v>
      </c>
      <c r="ES75" s="8" t="s">
        <v>4262</v>
      </c>
      <c r="ET75" s="8" t="s">
        <v>4279</v>
      </c>
      <c r="EU75" s="8" t="s">
        <v>4294</v>
      </c>
      <c r="EX75" s="8" t="s">
        <v>4515</v>
      </c>
      <c r="EZ75" s="8" t="s">
        <v>4536</v>
      </c>
      <c r="FB75" s="8" t="s">
        <v>4564</v>
      </c>
      <c r="FC75" s="8" t="s">
        <v>4914</v>
      </c>
      <c r="FD75" s="8" t="s">
        <v>4591</v>
      </c>
      <c r="FF75" s="8" t="s">
        <v>4610</v>
      </c>
      <c r="FG75" s="8" t="s">
        <v>4340</v>
      </c>
      <c r="FH75" s="8" t="s">
        <v>4353</v>
      </c>
      <c r="FJ75" s="8" t="s">
        <v>4381</v>
      </c>
      <c r="FK75" s="8" t="s">
        <v>4409</v>
      </c>
      <c r="FL75" s="8" t="s">
        <v>4419</v>
      </c>
      <c r="FM75" s="8" t="s">
        <v>4431</v>
      </c>
      <c r="FN75" s="8" t="s">
        <v>4445</v>
      </c>
      <c r="FO75" s="8" t="s">
        <v>4456</v>
      </c>
      <c r="FR75" s="8" t="s">
        <v>4484</v>
      </c>
      <c r="FT75" s="8" t="s">
        <v>4504</v>
      </c>
      <c r="FU75" s="8" t="s">
        <v>4730</v>
      </c>
      <c r="FV75" s="8" t="s">
        <v>4749</v>
      </c>
    </row>
    <row r="76" spans="1:181" ht="12" customHeight="1">
      <c r="AP76" s="8" t="s">
        <v>2425</v>
      </c>
      <c r="AV76" s="8" t="s">
        <v>2690</v>
      </c>
      <c r="AW76" s="8" t="s">
        <v>2705</v>
      </c>
      <c r="AY76" s="8" t="s">
        <v>2731</v>
      </c>
      <c r="AZ76" s="171" t="s">
        <v>2797</v>
      </c>
      <c r="BA76" s="171" t="s">
        <v>2851</v>
      </c>
      <c r="BB76" s="171" t="s">
        <v>2871</v>
      </c>
      <c r="BD76" s="158" t="s">
        <v>2903</v>
      </c>
      <c r="BE76" s="158" t="s">
        <v>2928</v>
      </c>
      <c r="BF76" s="158" t="s">
        <v>2969</v>
      </c>
      <c r="BG76" s="158" t="s">
        <v>2986</v>
      </c>
      <c r="BI76" s="158" t="s">
        <v>3012</v>
      </c>
      <c r="BK76" s="158" t="s">
        <v>3041</v>
      </c>
      <c r="BQ76" s="8" t="s">
        <v>3120</v>
      </c>
      <c r="BR76" s="8" t="s">
        <v>3159</v>
      </c>
      <c r="BS76" s="234" t="s">
        <v>3243</v>
      </c>
      <c r="BT76" s="234" t="s">
        <v>3278</v>
      </c>
      <c r="BU76" s="234" t="s">
        <v>3293</v>
      </c>
      <c r="BW76" s="8" t="s">
        <v>3321</v>
      </c>
      <c r="BZ76" s="234" t="s">
        <v>3365</v>
      </c>
      <c r="CA76" s="234" t="s">
        <v>3383</v>
      </c>
      <c r="CB76" s="8" t="s">
        <v>3419</v>
      </c>
      <c r="CC76" s="8" t="s">
        <v>3442</v>
      </c>
      <c r="CD76" s="8" t="s">
        <v>3458</v>
      </c>
      <c r="CF76" s="8" t="s">
        <v>3501</v>
      </c>
      <c r="CK76" s="8" t="s">
        <v>3536</v>
      </c>
      <c r="CM76" s="8" t="s">
        <v>3554</v>
      </c>
      <c r="CN76" s="8" t="s">
        <v>3576</v>
      </c>
      <c r="CO76" s="8" t="s">
        <v>3591</v>
      </c>
      <c r="CP76" s="8" t="s">
        <v>3604</v>
      </c>
      <c r="CR76" s="8" t="s">
        <v>3343</v>
      </c>
      <c r="CS76" s="8" t="s">
        <v>3095</v>
      </c>
      <c r="CU76" s="8" t="s">
        <v>3636</v>
      </c>
      <c r="CV76" s="8" t="s">
        <v>3652</v>
      </c>
      <c r="DA76" s="8" t="s">
        <v>3699</v>
      </c>
      <c r="DD76" s="8" t="s">
        <v>3721</v>
      </c>
      <c r="DE76" s="8" t="s">
        <v>3736</v>
      </c>
      <c r="DG76" s="8" t="s">
        <v>3754</v>
      </c>
      <c r="DM76" s="8" t="s">
        <v>3801</v>
      </c>
      <c r="DN76" s="8" t="s">
        <v>3821</v>
      </c>
      <c r="DP76" s="8" t="s">
        <v>3841</v>
      </c>
      <c r="DQ76" s="8" t="s">
        <v>3409</v>
      </c>
      <c r="DR76" s="8" t="s">
        <v>3907</v>
      </c>
      <c r="DS76" s="8" t="s">
        <v>3924</v>
      </c>
      <c r="DV76" s="8" t="s">
        <v>3959</v>
      </c>
      <c r="DW76" s="249" t="s">
        <v>3972</v>
      </c>
      <c r="DX76" s="8" t="s">
        <v>3986</v>
      </c>
      <c r="DZ76" s="8" t="s">
        <v>4016</v>
      </c>
      <c r="EB76" s="8" t="s">
        <v>4042</v>
      </c>
      <c r="EC76" s="8" t="s">
        <v>4061</v>
      </c>
      <c r="EE76" s="8" t="s">
        <v>4092</v>
      </c>
      <c r="EG76" s="8" t="s">
        <v>4111</v>
      </c>
      <c r="EI76" s="8" t="s">
        <v>4125</v>
      </c>
      <c r="EN76" s="8" t="s">
        <v>4172</v>
      </c>
      <c r="EP76" s="8" t="s">
        <v>4193</v>
      </c>
      <c r="EQ76" s="8" t="s">
        <v>4221</v>
      </c>
      <c r="ER76" s="8" t="s">
        <v>3068</v>
      </c>
      <c r="ES76" s="8" t="s">
        <v>4263</v>
      </c>
      <c r="ET76" s="8" t="s">
        <v>4280</v>
      </c>
      <c r="EU76" s="8" t="s">
        <v>4295</v>
      </c>
      <c r="EX76" s="8" t="s">
        <v>4516</v>
      </c>
      <c r="EZ76" s="8" t="s">
        <v>4537</v>
      </c>
      <c r="FB76" s="8" t="s">
        <v>4565</v>
      </c>
      <c r="FC76" s="8" t="s">
        <v>4579</v>
      </c>
      <c r="FF76" s="8" t="s">
        <v>4611</v>
      </c>
      <c r="FG76" s="8" t="s">
        <v>4341</v>
      </c>
      <c r="FH76" s="8" t="s">
        <v>4354</v>
      </c>
      <c r="FJ76" s="8" t="s">
        <v>4382</v>
      </c>
      <c r="FK76" s="8" t="s">
        <v>4410</v>
      </c>
      <c r="FL76" s="8" t="s">
        <v>4201</v>
      </c>
      <c r="FM76" s="8" t="s">
        <v>4432</v>
      </c>
      <c r="FN76" s="8" t="s">
        <v>4446</v>
      </c>
      <c r="FO76" s="8" t="s">
        <v>4457</v>
      </c>
      <c r="FR76" s="8" t="s">
        <v>4485</v>
      </c>
      <c r="FU76" s="8" t="s">
        <v>4731</v>
      </c>
      <c r="FV76" s="8" t="s">
        <v>4750</v>
      </c>
    </row>
    <row r="77" spans="1:181" ht="12" customHeight="1">
      <c r="R77" s="261"/>
      <c r="S77" s="261"/>
      <c r="T77" s="261"/>
      <c r="U77" s="261"/>
      <c r="AP77" s="8" t="s">
        <v>2426</v>
      </c>
      <c r="AV77" s="8" t="s">
        <v>2691</v>
      </c>
      <c r="AW77" s="8" t="s">
        <v>2706</v>
      </c>
      <c r="AY77" s="8" t="s">
        <v>2732</v>
      </c>
      <c r="AZ77" s="171" t="s">
        <v>2798</v>
      </c>
      <c r="BA77" s="171" t="s">
        <v>2852</v>
      </c>
      <c r="BB77" s="171" t="s">
        <v>2872</v>
      </c>
      <c r="BD77" s="158" t="s">
        <v>2904</v>
      </c>
      <c r="BE77" s="158" t="s">
        <v>2929</v>
      </c>
      <c r="BF77" s="158" t="s">
        <v>2970</v>
      </c>
      <c r="BG77" s="158" t="s">
        <v>2987</v>
      </c>
      <c r="BI77" s="158" t="s">
        <v>3013</v>
      </c>
      <c r="BK77" s="158" t="s">
        <v>3042</v>
      </c>
      <c r="BQ77" s="8" t="s">
        <v>3121</v>
      </c>
      <c r="BR77" s="8" t="s">
        <v>3160</v>
      </c>
      <c r="BS77" s="234" t="s">
        <v>3244</v>
      </c>
      <c r="BT77" s="234" t="s">
        <v>3279</v>
      </c>
      <c r="BU77" s="234" t="s">
        <v>3294</v>
      </c>
      <c r="BW77" s="8" t="s">
        <v>3322</v>
      </c>
      <c r="BZ77" s="234" t="s">
        <v>3366</v>
      </c>
      <c r="CA77" s="234" t="s">
        <v>3384</v>
      </c>
      <c r="CB77" s="8" t="s">
        <v>3420</v>
      </c>
      <c r="CC77" s="8" t="s">
        <v>3443</v>
      </c>
      <c r="CD77" s="8" t="s">
        <v>3459</v>
      </c>
      <c r="CF77" s="8" t="s">
        <v>3502</v>
      </c>
      <c r="CK77" s="8" t="s">
        <v>3537</v>
      </c>
      <c r="CM77" s="8" t="s">
        <v>3555</v>
      </c>
      <c r="CN77" s="8" t="s">
        <v>3577</v>
      </c>
      <c r="CO77" s="8" t="s">
        <v>3592</v>
      </c>
      <c r="CP77" s="8" t="s">
        <v>3605</v>
      </c>
      <c r="CR77" s="8" t="s">
        <v>3344</v>
      </c>
      <c r="CU77" s="8" t="s">
        <v>3637</v>
      </c>
      <c r="CV77" s="8" t="s">
        <v>3653</v>
      </c>
      <c r="DA77" s="8" t="s">
        <v>3700</v>
      </c>
      <c r="DD77" s="8" t="s">
        <v>3722</v>
      </c>
      <c r="DE77" s="8" t="s">
        <v>3737</v>
      </c>
      <c r="DG77" s="8" t="s">
        <v>3755</v>
      </c>
      <c r="DM77" s="8" t="s">
        <v>3802</v>
      </c>
      <c r="DN77" s="8" t="s">
        <v>3822</v>
      </c>
      <c r="DP77" s="8" t="s">
        <v>3842</v>
      </c>
      <c r="DQ77" s="8" t="s">
        <v>3868</v>
      </c>
      <c r="DR77" s="8" t="s">
        <v>3908</v>
      </c>
      <c r="DS77" s="8" t="s">
        <v>3925</v>
      </c>
      <c r="DV77" s="8" t="s">
        <v>3960</v>
      </c>
      <c r="DW77" s="249" t="s">
        <v>3973</v>
      </c>
      <c r="DX77" s="8" t="s">
        <v>3987</v>
      </c>
      <c r="DZ77" s="8" t="s">
        <v>4017</v>
      </c>
      <c r="EB77" s="8" t="s">
        <v>4043</v>
      </c>
      <c r="EC77" s="8" t="s">
        <v>3553</v>
      </c>
      <c r="EE77" s="8" t="s">
        <v>4093</v>
      </c>
      <c r="EI77" s="8" t="s">
        <v>4126</v>
      </c>
      <c r="EN77" s="8" t="s">
        <v>4173</v>
      </c>
      <c r="EP77" s="8" t="s">
        <v>4194</v>
      </c>
      <c r="EQ77" s="8" t="s">
        <v>4222</v>
      </c>
      <c r="ER77" s="8" t="s">
        <v>4234</v>
      </c>
      <c r="ES77" s="8" t="s">
        <v>4264</v>
      </c>
      <c r="ET77" s="8" t="s">
        <v>4281</v>
      </c>
      <c r="EU77" s="8" t="s">
        <v>4296</v>
      </c>
      <c r="EX77" s="8" t="s">
        <v>4517</v>
      </c>
      <c r="EZ77" s="8" t="s">
        <v>3165</v>
      </c>
      <c r="FB77" s="8" t="s">
        <v>4566</v>
      </c>
      <c r="FC77" s="8" t="s">
        <v>4580</v>
      </c>
      <c r="FF77" s="8" t="s">
        <v>4612</v>
      </c>
      <c r="FG77" s="8" t="s">
        <v>4342</v>
      </c>
      <c r="FH77" s="8" t="s">
        <v>4355</v>
      </c>
      <c r="FJ77" s="8" t="s">
        <v>4383</v>
      </c>
      <c r="FK77" s="8" t="s">
        <v>4237</v>
      </c>
      <c r="FL77" s="8" t="s">
        <v>4420</v>
      </c>
      <c r="FM77" s="8" t="s">
        <v>4433</v>
      </c>
      <c r="FO77" s="8" t="s">
        <v>4458</v>
      </c>
      <c r="FR77" s="8" t="s">
        <v>4486</v>
      </c>
      <c r="FU77" s="8" t="s">
        <v>4732</v>
      </c>
      <c r="FV77" s="8" t="s">
        <v>4751</v>
      </c>
    </row>
    <row r="78" spans="1:181" ht="12" customHeight="1">
      <c r="R78" s="261"/>
      <c r="S78" s="261"/>
      <c r="T78" s="261"/>
      <c r="U78" s="261"/>
      <c r="AH78" s="171"/>
      <c r="AP78" s="8" t="s">
        <v>2427</v>
      </c>
      <c r="AV78" s="8" t="s">
        <v>2692</v>
      </c>
      <c r="AW78" s="8" t="s">
        <v>2707</v>
      </c>
      <c r="AY78" s="8" t="s">
        <v>2733</v>
      </c>
      <c r="AZ78" s="171" t="s">
        <v>2799</v>
      </c>
      <c r="BA78" s="171" t="s">
        <v>2853</v>
      </c>
      <c r="BB78" s="171" t="s">
        <v>2873</v>
      </c>
      <c r="BD78" s="158" t="s">
        <v>2905</v>
      </c>
      <c r="BE78" s="158" t="s">
        <v>2930</v>
      </c>
      <c r="BF78" s="158" t="s">
        <v>2971</v>
      </c>
      <c r="BG78" s="158" t="s">
        <v>2988</v>
      </c>
      <c r="BI78" s="158" t="s">
        <v>3014</v>
      </c>
      <c r="BK78" s="158" t="s">
        <v>3043</v>
      </c>
      <c r="BQ78" s="8" t="s">
        <v>3122</v>
      </c>
      <c r="BR78" s="8" t="s">
        <v>3161</v>
      </c>
      <c r="BS78" s="234" t="s">
        <v>3239</v>
      </c>
      <c r="BT78" s="234" t="s">
        <v>3280</v>
      </c>
      <c r="BU78" s="234" t="s">
        <v>3295</v>
      </c>
      <c r="BW78" s="8" t="s">
        <v>3323</v>
      </c>
      <c r="BZ78" s="234" t="s">
        <v>3367</v>
      </c>
      <c r="CA78" s="234" t="s">
        <v>3385</v>
      </c>
      <c r="CB78" s="8" t="s">
        <v>2839</v>
      </c>
      <c r="CC78" s="8" t="s">
        <v>3444</v>
      </c>
      <c r="CD78" s="8" t="s">
        <v>3460</v>
      </c>
      <c r="CF78" s="8" t="s">
        <v>3503</v>
      </c>
      <c r="CK78" s="8" t="s">
        <v>3538</v>
      </c>
      <c r="CM78" s="8" t="s">
        <v>3556</v>
      </c>
      <c r="CN78" s="8" t="s">
        <v>3578</v>
      </c>
      <c r="CP78" s="8" t="s">
        <v>3606</v>
      </c>
      <c r="CR78" s="8" t="s">
        <v>3345</v>
      </c>
      <c r="CU78" s="8" t="s">
        <v>3638</v>
      </c>
      <c r="CV78" s="8" t="s">
        <v>3654</v>
      </c>
      <c r="DA78" s="8" t="s">
        <v>3701</v>
      </c>
      <c r="DD78" s="8" t="s">
        <v>3723</v>
      </c>
      <c r="DG78" s="8" t="s">
        <v>3756</v>
      </c>
      <c r="DM78" s="8" t="s">
        <v>3803</v>
      </c>
      <c r="DN78" s="8" t="s">
        <v>3823</v>
      </c>
      <c r="DP78" s="8" t="s">
        <v>3843</v>
      </c>
      <c r="DQ78" s="8" t="s">
        <v>3869</v>
      </c>
      <c r="DR78" s="8" t="s">
        <v>3909</v>
      </c>
      <c r="DS78" s="8" t="s">
        <v>3926</v>
      </c>
      <c r="DW78" s="249" t="s">
        <v>3974</v>
      </c>
      <c r="DX78" s="8" t="s">
        <v>3988</v>
      </c>
      <c r="DZ78" s="8" t="s">
        <v>4018</v>
      </c>
      <c r="EB78" s="8" t="s">
        <v>4044</v>
      </c>
      <c r="EC78" s="8" t="s">
        <v>4062</v>
      </c>
      <c r="EI78" s="8" t="s">
        <v>4127</v>
      </c>
      <c r="EP78" s="8" t="s">
        <v>4195</v>
      </c>
      <c r="EQ78" s="8" t="s">
        <v>4223</v>
      </c>
      <c r="ER78" s="8" t="s">
        <v>4235</v>
      </c>
      <c r="ES78" s="8" t="s">
        <v>4265</v>
      </c>
      <c r="ET78" s="8" t="s">
        <v>4282</v>
      </c>
      <c r="EU78" s="8" t="s">
        <v>4297</v>
      </c>
      <c r="EX78" s="8" t="s">
        <v>4518</v>
      </c>
      <c r="EZ78" s="8" t="s">
        <v>4538</v>
      </c>
      <c r="FB78" s="8" t="s">
        <v>4567</v>
      </c>
      <c r="FF78" s="8" t="s">
        <v>4613</v>
      </c>
      <c r="FG78" s="8" t="s">
        <v>4343</v>
      </c>
      <c r="FH78" s="8" t="s">
        <v>4356</v>
      </c>
      <c r="FJ78" s="8" t="s">
        <v>4384</v>
      </c>
      <c r="FL78" s="8" t="s">
        <v>4421</v>
      </c>
      <c r="FM78" s="8" t="s">
        <v>4411</v>
      </c>
      <c r="FO78" s="8" t="s">
        <v>2724</v>
      </c>
      <c r="FR78" s="8" t="s">
        <v>4487</v>
      </c>
      <c r="FU78" s="8" t="s">
        <v>4733</v>
      </c>
    </row>
    <row r="79" spans="1:181" ht="12" customHeight="1">
      <c r="R79" s="267"/>
      <c r="S79" s="267"/>
      <c r="T79" s="267"/>
      <c r="U79" s="267"/>
      <c r="AP79" s="8" t="s">
        <v>2428</v>
      </c>
      <c r="AV79" s="8" t="s">
        <v>2693</v>
      </c>
      <c r="AW79" s="8" t="s">
        <v>2708</v>
      </c>
      <c r="AY79" s="8" t="s">
        <v>2734</v>
      </c>
      <c r="AZ79" s="171" t="s">
        <v>2800</v>
      </c>
      <c r="BA79" s="171" t="s">
        <v>2854</v>
      </c>
      <c r="BB79" s="171" t="s">
        <v>2874</v>
      </c>
      <c r="BD79" s="158" t="s">
        <v>2906</v>
      </c>
      <c r="BE79" s="158" t="s">
        <v>2931</v>
      </c>
      <c r="BF79" s="158" t="s">
        <v>2880</v>
      </c>
      <c r="BG79" s="158" t="s">
        <v>2989</v>
      </c>
      <c r="BI79" s="158" t="s">
        <v>3015</v>
      </c>
      <c r="BK79" s="158" t="s">
        <v>3044</v>
      </c>
      <c r="BQ79" s="8" t="s">
        <v>3123</v>
      </c>
      <c r="BR79" s="8" t="s">
        <v>3162</v>
      </c>
      <c r="BS79" s="234" t="s">
        <v>3209</v>
      </c>
      <c r="BT79" s="234" t="s">
        <v>3281</v>
      </c>
      <c r="BU79" s="234" t="s">
        <v>3296</v>
      </c>
      <c r="BW79" s="8" t="s">
        <v>3324</v>
      </c>
      <c r="BZ79" s="234" t="s">
        <v>3368</v>
      </c>
      <c r="CA79" s="234" t="s">
        <v>3386</v>
      </c>
      <c r="CB79" s="8" t="s">
        <v>3421</v>
      </c>
      <c r="CC79" s="8" t="s">
        <v>3445</v>
      </c>
      <c r="CD79" s="8" t="s">
        <v>3461</v>
      </c>
      <c r="CF79" s="8" t="s">
        <v>3504</v>
      </c>
      <c r="CK79" s="8" t="s">
        <v>3539</v>
      </c>
      <c r="CM79" s="8" t="s">
        <v>3557</v>
      </c>
      <c r="CN79" s="8" t="s">
        <v>3579</v>
      </c>
      <c r="CP79" s="8" t="s">
        <v>3607</v>
      </c>
      <c r="CR79" s="8" t="s">
        <v>3346</v>
      </c>
      <c r="CU79" s="8" t="s">
        <v>3639</v>
      </c>
      <c r="CV79" s="8" t="s">
        <v>3655</v>
      </c>
      <c r="DA79" s="8" t="s">
        <v>3702</v>
      </c>
      <c r="DD79" s="8" t="s">
        <v>3724</v>
      </c>
      <c r="DG79" s="8" t="s">
        <v>3757</v>
      </c>
      <c r="DM79" s="8" t="s">
        <v>3804</v>
      </c>
      <c r="DN79" s="8" t="s">
        <v>3824</v>
      </c>
      <c r="DP79" s="8" t="s">
        <v>3844</v>
      </c>
      <c r="DQ79" s="8" t="s">
        <v>3870</v>
      </c>
      <c r="DR79" s="8" t="s">
        <v>3910</v>
      </c>
      <c r="DS79" s="8" t="s">
        <v>3927</v>
      </c>
      <c r="DX79" s="8" t="s">
        <v>3989</v>
      </c>
      <c r="DZ79" s="8" t="s">
        <v>4019</v>
      </c>
      <c r="EB79" s="8" t="s">
        <v>4045</v>
      </c>
      <c r="EC79" s="8" t="s">
        <v>4063</v>
      </c>
      <c r="EP79" s="8" t="s">
        <v>4196</v>
      </c>
      <c r="ER79" s="8" t="s">
        <v>4236</v>
      </c>
      <c r="ES79" s="8" t="s">
        <v>4266</v>
      </c>
      <c r="ET79" s="8" t="s">
        <v>4283</v>
      </c>
      <c r="EU79" s="8" t="s">
        <v>4298</v>
      </c>
      <c r="EX79" s="8" t="s">
        <v>4519</v>
      </c>
      <c r="EZ79" s="8" t="s">
        <v>4539</v>
      </c>
      <c r="FB79" s="8" t="s">
        <v>4568</v>
      </c>
      <c r="FF79" s="8" t="s">
        <v>4614</v>
      </c>
      <c r="FG79" s="8" t="s">
        <v>4344</v>
      </c>
      <c r="FH79" s="8" t="s">
        <v>4357</v>
      </c>
      <c r="FJ79" s="8" t="s">
        <v>4385</v>
      </c>
      <c r="FM79" s="8" t="s">
        <v>4434</v>
      </c>
      <c r="FO79" s="8" t="s">
        <v>4459</v>
      </c>
      <c r="FR79" s="8" t="s">
        <v>3884</v>
      </c>
      <c r="FU79" s="8" t="s">
        <v>4734</v>
      </c>
    </row>
    <row r="80" spans="1:181" ht="12" customHeight="1">
      <c r="R80" s="19"/>
      <c r="AP80" s="8" t="s">
        <v>2429</v>
      </c>
      <c r="AW80" s="8" t="s">
        <v>2709</v>
      </c>
      <c r="AY80" s="8" t="s">
        <v>2735</v>
      </c>
      <c r="AZ80" s="171" t="s">
        <v>2801</v>
      </c>
      <c r="BA80" s="171" t="s">
        <v>2855</v>
      </c>
      <c r="BB80" s="171" t="s">
        <v>2875</v>
      </c>
      <c r="BD80" s="158" t="s">
        <v>2907</v>
      </c>
      <c r="BE80" s="158" t="s">
        <v>2932</v>
      </c>
      <c r="BF80" s="158" t="s">
        <v>2972</v>
      </c>
      <c r="BG80" s="158" t="s">
        <v>2990</v>
      </c>
      <c r="BI80" s="158" t="s">
        <v>3016</v>
      </c>
      <c r="BK80" s="158" t="s">
        <v>3045</v>
      </c>
      <c r="BQ80" s="8" t="s">
        <v>3125</v>
      </c>
      <c r="BR80" s="8" t="s">
        <v>3163</v>
      </c>
      <c r="BS80" s="234" t="s">
        <v>3194</v>
      </c>
      <c r="BU80" s="234" t="s">
        <v>3095</v>
      </c>
      <c r="BW80" s="8" t="s">
        <v>3325</v>
      </c>
      <c r="BZ80" s="234" t="s">
        <v>3369</v>
      </c>
      <c r="CA80" s="234" t="s">
        <v>3387</v>
      </c>
      <c r="CB80" s="8" t="s">
        <v>3422</v>
      </c>
      <c r="CC80" s="8" t="s">
        <v>3446</v>
      </c>
      <c r="CD80" s="8" t="s">
        <v>3462</v>
      </c>
      <c r="CF80" s="8" t="s">
        <v>3505</v>
      </c>
      <c r="CK80" s="8" t="s">
        <v>3540</v>
      </c>
      <c r="CM80" s="8" t="s">
        <v>3558</v>
      </c>
      <c r="CR80" s="8" t="s">
        <v>3347</v>
      </c>
      <c r="CU80" s="8" t="s">
        <v>3640</v>
      </c>
      <c r="DG80" s="8" t="s">
        <v>3758</v>
      </c>
      <c r="DM80" s="8" t="s">
        <v>3805</v>
      </c>
      <c r="DN80" s="8" t="s">
        <v>3825</v>
      </c>
      <c r="DP80" s="8" t="s">
        <v>3845</v>
      </c>
      <c r="DQ80" s="8" t="s">
        <v>3871</v>
      </c>
      <c r="DR80" s="8" t="s">
        <v>3911</v>
      </c>
      <c r="DX80" s="8" t="s">
        <v>3990</v>
      </c>
      <c r="DZ80" s="8" t="s">
        <v>4020</v>
      </c>
      <c r="EB80" s="8" t="s">
        <v>4046</v>
      </c>
      <c r="EC80" s="8" t="s">
        <v>4064</v>
      </c>
      <c r="EP80" s="8" t="s">
        <v>4197</v>
      </c>
      <c r="ER80" s="8" t="s">
        <v>4237</v>
      </c>
      <c r="ES80" s="8" t="s">
        <v>4267</v>
      </c>
      <c r="ET80" s="8" t="s">
        <v>4195</v>
      </c>
      <c r="EU80" s="8" t="s">
        <v>4299</v>
      </c>
      <c r="EX80" s="8" t="s">
        <v>4520</v>
      </c>
      <c r="EZ80" s="8" t="s">
        <v>4540</v>
      </c>
      <c r="FB80" s="8" t="s">
        <v>4569</v>
      </c>
      <c r="FF80" s="8" t="s">
        <v>4615</v>
      </c>
      <c r="FG80" s="8" t="s">
        <v>4345</v>
      </c>
      <c r="FH80" s="8" t="s">
        <v>4358</v>
      </c>
      <c r="FJ80" s="8" t="s">
        <v>4386</v>
      </c>
      <c r="FM80" s="8" t="s">
        <v>3710</v>
      </c>
      <c r="FU80" s="8" t="s">
        <v>4735</v>
      </c>
    </row>
    <row r="81" spans="4:177" ht="12" customHeight="1">
      <c r="R81" s="19"/>
      <c r="AH81" s="171"/>
      <c r="AP81" s="8" t="s">
        <v>2430</v>
      </c>
      <c r="AW81" s="8" t="s">
        <v>2710</v>
      </c>
      <c r="AY81" s="8" t="s">
        <v>2736</v>
      </c>
      <c r="AZ81" s="171" t="s">
        <v>2802</v>
      </c>
      <c r="BA81" s="171" t="s">
        <v>2856</v>
      </c>
      <c r="BB81" s="171" t="s">
        <v>2876</v>
      </c>
      <c r="BD81" s="158" t="s">
        <v>2908</v>
      </c>
      <c r="BE81" s="158" t="s">
        <v>2933</v>
      </c>
      <c r="BF81" s="158" t="s">
        <v>2973</v>
      </c>
      <c r="BG81" s="158" t="s">
        <v>2991</v>
      </c>
      <c r="BI81" s="158" t="s">
        <v>3017</v>
      </c>
      <c r="BK81" s="158" t="s">
        <v>3046</v>
      </c>
      <c r="BQ81" s="8" t="s">
        <v>3126</v>
      </c>
      <c r="BR81" s="8" t="s">
        <v>3164</v>
      </c>
      <c r="BS81" s="234" t="s">
        <v>3245</v>
      </c>
      <c r="BU81" s="234" t="s">
        <v>3297</v>
      </c>
      <c r="BW81" s="8" t="s">
        <v>3326</v>
      </c>
      <c r="BZ81" s="234" t="s">
        <v>3370</v>
      </c>
      <c r="CA81" s="234" t="s">
        <v>3388</v>
      </c>
      <c r="CB81" s="8" t="s">
        <v>3423</v>
      </c>
      <c r="CC81" s="8" t="s">
        <v>3447</v>
      </c>
      <c r="CD81" s="8" t="s">
        <v>3463</v>
      </c>
      <c r="CF81" s="8" t="s">
        <v>3506</v>
      </c>
      <c r="CM81" s="8" t="s">
        <v>3559</v>
      </c>
      <c r="CR81" s="8" t="s">
        <v>3348</v>
      </c>
      <c r="DG81" s="8" t="s">
        <v>3759</v>
      </c>
      <c r="DM81" s="8" t="s">
        <v>3806</v>
      </c>
      <c r="DP81" s="8" t="s">
        <v>3846</v>
      </c>
      <c r="DQ81" s="8" t="s">
        <v>3872</v>
      </c>
      <c r="DR81" s="8" t="s">
        <v>3912</v>
      </c>
      <c r="DX81" s="8" t="s">
        <v>3991</v>
      </c>
      <c r="DZ81" s="8" t="s">
        <v>4021</v>
      </c>
      <c r="EB81" s="8" t="s">
        <v>4047</v>
      </c>
      <c r="EC81" s="8" t="s">
        <v>4065</v>
      </c>
      <c r="EP81" s="8" t="s">
        <v>4198</v>
      </c>
      <c r="ER81" s="8" t="s">
        <v>4238</v>
      </c>
      <c r="ES81" s="8" t="s">
        <v>4268</v>
      </c>
      <c r="EU81" s="8" t="s">
        <v>4300</v>
      </c>
      <c r="EX81" s="8" t="s">
        <v>4521</v>
      </c>
      <c r="EZ81" s="8" t="s">
        <v>4541</v>
      </c>
      <c r="FF81" s="8" t="s">
        <v>4616</v>
      </c>
      <c r="FH81" s="8" t="s">
        <v>4359</v>
      </c>
      <c r="FJ81" s="8" t="s">
        <v>4387</v>
      </c>
      <c r="FU81" s="8" t="s">
        <v>4736</v>
      </c>
    </row>
    <row r="82" spans="4:177" ht="12" customHeight="1">
      <c r="R82" s="19"/>
      <c r="AP82" s="8" t="s">
        <v>2431</v>
      </c>
      <c r="AW82" s="8" t="s">
        <v>2711</v>
      </c>
      <c r="AY82" s="8" t="s">
        <v>2737</v>
      </c>
      <c r="AZ82" s="171" t="s">
        <v>2803</v>
      </c>
      <c r="BA82" s="171" t="s">
        <v>2857</v>
      </c>
      <c r="BB82" s="171" t="s">
        <v>2877</v>
      </c>
      <c r="BD82" s="158" t="s">
        <v>2909</v>
      </c>
      <c r="BE82" s="158" t="s">
        <v>2934</v>
      </c>
      <c r="BF82" s="158" t="s">
        <v>2974</v>
      </c>
      <c r="BG82" s="158" t="s">
        <v>2992</v>
      </c>
      <c r="BI82" s="158" t="s">
        <v>3018</v>
      </c>
      <c r="BK82" s="158" t="s">
        <v>3047</v>
      </c>
      <c r="BQ82" s="8" t="s">
        <v>3127</v>
      </c>
      <c r="BR82" s="8" t="s">
        <v>3166</v>
      </c>
      <c r="BS82" s="234" t="s">
        <v>3229</v>
      </c>
      <c r="BU82" s="234" t="s">
        <v>3298</v>
      </c>
      <c r="BW82" s="8" t="s">
        <v>3327</v>
      </c>
      <c r="BZ82" s="234" t="s">
        <v>3371</v>
      </c>
      <c r="CA82" s="234" t="s">
        <v>3389</v>
      </c>
      <c r="CB82" s="8" t="s">
        <v>3424</v>
      </c>
      <c r="CD82" s="8" t="s">
        <v>3464</v>
      </c>
      <c r="CF82" s="8" t="s">
        <v>3507</v>
      </c>
      <c r="CM82" s="8" t="s">
        <v>3560</v>
      </c>
      <c r="CR82" s="8" t="s">
        <v>3349</v>
      </c>
      <c r="DM82" s="8" t="s">
        <v>3807</v>
      </c>
      <c r="DP82" s="8" t="s">
        <v>3847</v>
      </c>
      <c r="DQ82" s="8" t="s">
        <v>3873</v>
      </c>
      <c r="DX82" s="8" t="s">
        <v>3992</v>
      </c>
      <c r="DZ82" s="8" t="s">
        <v>4022</v>
      </c>
      <c r="EB82" s="8" t="s">
        <v>4048</v>
      </c>
      <c r="EC82" s="8" t="s">
        <v>4066</v>
      </c>
      <c r="EP82" s="8" t="s">
        <v>4199</v>
      </c>
      <c r="ER82" s="8" t="s">
        <v>3773</v>
      </c>
      <c r="ES82" s="8" t="s">
        <v>4269</v>
      </c>
      <c r="EU82" s="8" t="s">
        <v>4301</v>
      </c>
      <c r="EX82" s="8" t="s">
        <v>4522</v>
      </c>
      <c r="EZ82" s="8" t="s">
        <v>4542</v>
      </c>
      <c r="FF82" s="8" t="s">
        <v>4617</v>
      </c>
      <c r="FH82" s="8" t="s">
        <v>4360</v>
      </c>
      <c r="FJ82" s="8" t="s">
        <v>4388</v>
      </c>
      <c r="FU82" s="8" t="s">
        <v>4737</v>
      </c>
    </row>
    <row r="83" spans="4:177" ht="12" customHeight="1">
      <c r="R83" s="265"/>
      <c r="AP83" s="8" t="s">
        <v>2432</v>
      </c>
      <c r="AW83" s="8" t="s">
        <v>2712</v>
      </c>
      <c r="AY83" s="8" t="s">
        <v>2738</v>
      </c>
      <c r="AZ83" s="171" t="s">
        <v>2804</v>
      </c>
      <c r="BA83" s="171" t="s">
        <v>2858</v>
      </c>
      <c r="BB83" s="171" t="s">
        <v>2878</v>
      </c>
      <c r="BD83" s="158" t="s">
        <v>2910</v>
      </c>
      <c r="BE83" s="158" t="s">
        <v>2935</v>
      </c>
      <c r="BG83" s="158" t="s">
        <v>2993</v>
      </c>
      <c r="BI83" s="158" t="s">
        <v>3019</v>
      </c>
      <c r="BK83" s="158" t="s">
        <v>3048</v>
      </c>
      <c r="BQ83" s="8" t="s">
        <v>3128</v>
      </c>
      <c r="BR83" s="8" t="s">
        <v>3167</v>
      </c>
      <c r="BS83" s="234" t="s">
        <v>3220</v>
      </c>
      <c r="BU83" s="234" t="s">
        <v>3299</v>
      </c>
      <c r="BW83" s="8" t="s">
        <v>3328</v>
      </c>
      <c r="BZ83" s="234" t="s">
        <v>3372</v>
      </c>
      <c r="CA83" s="234" t="s">
        <v>3390</v>
      </c>
      <c r="CB83" s="8" t="s">
        <v>3425</v>
      </c>
      <c r="CD83" s="8" t="s">
        <v>3465</v>
      </c>
      <c r="CF83" s="8" t="s">
        <v>3508</v>
      </c>
      <c r="CM83" s="8" t="s">
        <v>3561</v>
      </c>
      <c r="DM83" s="8" t="s">
        <v>3808</v>
      </c>
      <c r="DP83" s="8" t="s">
        <v>3848</v>
      </c>
      <c r="DQ83" s="8" t="s">
        <v>3874</v>
      </c>
      <c r="DX83" s="8" t="s">
        <v>3993</v>
      </c>
      <c r="DZ83" s="8" t="s">
        <v>3751</v>
      </c>
      <c r="EB83" s="8" t="s">
        <v>4049</v>
      </c>
      <c r="EC83" s="8" t="s">
        <v>4067</v>
      </c>
      <c r="EP83" s="8" t="s">
        <v>4200</v>
      </c>
      <c r="ER83" s="8" t="s">
        <v>4239</v>
      </c>
      <c r="ES83" s="8" t="s">
        <v>4270</v>
      </c>
      <c r="EU83" s="8" t="s">
        <v>4302</v>
      </c>
      <c r="EX83" s="8" t="s">
        <v>4523</v>
      </c>
      <c r="EZ83" s="8" t="s">
        <v>4543</v>
      </c>
      <c r="FF83" s="8" t="s">
        <v>4618</v>
      </c>
      <c r="FH83" s="8" t="s">
        <v>4361</v>
      </c>
      <c r="FJ83" s="8" t="s">
        <v>4389</v>
      </c>
      <c r="FU83" s="8" t="s">
        <v>4738</v>
      </c>
    </row>
    <row r="84" spans="4:177" ht="12" customHeight="1">
      <c r="D84" s="19"/>
      <c r="E84" s="19"/>
      <c r="F84" s="427"/>
      <c r="G84" s="427"/>
      <c r="H84" s="265"/>
      <c r="J84" s="19"/>
      <c r="K84" s="19"/>
      <c r="L84" s="427"/>
      <c r="M84" s="427"/>
      <c r="N84" s="19"/>
      <c r="O84" s="270"/>
      <c r="P84" s="270"/>
      <c r="R84" s="19"/>
      <c r="AH84" s="234"/>
      <c r="AI84" s="234"/>
      <c r="AP84" s="8" t="s">
        <v>2433</v>
      </c>
      <c r="AW84" s="8" t="s">
        <v>2713</v>
      </c>
      <c r="AY84" s="8" t="s">
        <v>2739</v>
      </c>
      <c r="AZ84" s="171" t="s">
        <v>2805</v>
      </c>
      <c r="BA84" s="171" t="s">
        <v>2859</v>
      </c>
      <c r="BB84" s="171" t="s">
        <v>2879</v>
      </c>
      <c r="BD84" s="158" t="s">
        <v>2911</v>
      </c>
      <c r="BE84" s="158" t="s">
        <v>2936</v>
      </c>
      <c r="BG84" s="158" t="s">
        <v>2994</v>
      </c>
      <c r="BI84" s="158" t="s">
        <v>3020</v>
      </c>
      <c r="BK84" s="158" t="s">
        <v>3049</v>
      </c>
      <c r="BQ84" s="8" t="s">
        <v>3129</v>
      </c>
      <c r="BR84" s="8" t="s">
        <v>3168</v>
      </c>
      <c r="BS84" s="234" t="s">
        <v>3207</v>
      </c>
      <c r="BW84" s="8" t="s">
        <v>3329</v>
      </c>
      <c r="CA84" s="234" t="s">
        <v>3391</v>
      </c>
      <c r="CB84" s="8" t="s">
        <v>3426</v>
      </c>
      <c r="CD84" s="8" t="s">
        <v>3466</v>
      </c>
      <c r="CF84" s="8" t="s">
        <v>3509</v>
      </c>
      <c r="CM84" s="8" t="s">
        <v>3562</v>
      </c>
      <c r="DM84" s="8" t="s">
        <v>3809</v>
      </c>
      <c r="DP84" s="8" t="s">
        <v>3849</v>
      </c>
      <c r="DQ84" s="8" t="s">
        <v>3875</v>
      </c>
      <c r="DX84" s="8" t="s">
        <v>3994</v>
      </c>
      <c r="EB84" s="8" t="s">
        <v>4050</v>
      </c>
      <c r="EC84" s="8" t="s">
        <v>4068</v>
      </c>
      <c r="EP84" s="8" t="s">
        <v>4201</v>
      </c>
      <c r="ER84" s="8" t="s">
        <v>4240</v>
      </c>
      <c r="EU84" s="8" t="s">
        <v>4303</v>
      </c>
      <c r="FF84" s="8" t="s">
        <v>4619</v>
      </c>
      <c r="FJ84" s="8" t="s">
        <v>4390</v>
      </c>
      <c r="FU84" s="8" t="s">
        <v>4739</v>
      </c>
    </row>
    <row r="85" spans="4:177" ht="12" customHeight="1">
      <c r="H85" s="19"/>
      <c r="I85" s="19"/>
      <c r="J85" s="19"/>
      <c r="K85" s="19"/>
      <c r="L85" s="427"/>
      <c r="M85" s="427"/>
      <c r="N85" s="19"/>
      <c r="O85" s="270"/>
      <c r="P85" s="270"/>
      <c r="R85" s="19"/>
      <c r="AH85" s="171"/>
      <c r="AP85" s="8" t="s">
        <v>2434</v>
      </c>
      <c r="AW85" s="8" t="s">
        <v>2714</v>
      </c>
      <c r="AY85" s="8" t="s">
        <v>2740</v>
      </c>
      <c r="AZ85" s="171" t="s">
        <v>2806</v>
      </c>
      <c r="BB85" s="171" t="s">
        <v>2880</v>
      </c>
      <c r="BD85" s="158" t="s">
        <v>2912</v>
      </c>
      <c r="BE85" s="158" t="s">
        <v>2937</v>
      </c>
      <c r="BG85" s="158" t="s">
        <v>2995</v>
      </c>
      <c r="BI85" s="158" t="s">
        <v>3021</v>
      </c>
      <c r="BK85" s="158" t="s">
        <v>3050</v>
      </c>
      <c r="BQ85" s="8" t="s">
        <v>3130</v>
      </c>
      <c r="BR85" s="8" t="s">
        <v>3169</v>
      </c>
      <c r="BS85" s="234" t="s">
        <v>3246</v>
      </c>
      <c r="BW85" s="8" t="s">
        <v>3330</v>
      </c>
      <c r="CA85" s="234" t="s">
        <v>3392</v>
      </c>
      <c r="CB85" s="8" t="s">
        <v>3427</v>
      </c>
      <c r="CD85" s="8" t="s">
        <v>3467</v>
      </c>
      <c r="CF85" s="8" t="s">
        <v>3510</v>
      </c>
      <c r="CM85" s="8" t="s">
        <v>3563</v>
      </c>
      <c r="DP85" s="8" t="s">
        <v>3850</v>
      </c>
      <c r="DQ85" s="8" t="s">
        <v>3751</v>
      </c>
      <c r="DX85" s="8" t="s">
        <v>3995</v>
      </c>
      <c r="EB85" s="8" t="s">
        <v>4051</v>
      </c>
      <c r="EC85" s="8" t="s">
        <v>4069</v>
      </c>
      <c r="EP85" s="8" t="s">
        <v>4202</v>
      </c>
      <c r="ER85" s="8" t="s">
        <v>4241</v>
      </c>
      <c r="EU85" s="8" t="s">
        <v>4304</v>
      </c>
      <c r="FF85" s="8" t="s">
        <v>4620</v>
      </c>
      <c r="FJ85" s="8" t="s">
        <v>4391</v>
      </c>
      <c r="FU85" s="8" t="s">
        <v>4740</v>
      </c>
    </row>
    <row r="86" spans="4:177" ht="12" customHeight="1">
      <c r="J86" s="19"/>
      <c r="K86" s="19"/>
      <c r="L86" s="427"/>
      <c r="M86" s="427"/>
      <c r="N86" s="19"/>
      <c r="O86" s="270"/>
      <c r="P86" s="270"/>
      <c r="AP86" s="8" t="s">
        <v>2435</v>
      </c>
      <c r="AW86" s="8" t="s">
        <v>2715</v>
      </c>
      <c r="AY86" s="8" t="s">
        <v>2741</v>
      </c>
      <c r="AZ86" s="171" t="s">
        <v>2807</v>
      </c>
      <c r="BB86" s="171" t="s">
        <v>2881</v>
      </c>
      <c r="BD86" s="158" t="s">
        <v>2913</v>
      </c>
      <c r="BE86" s="158" t="s">
        <v>2938</v>
      </c>
      <c r="BG86" s="158" t="s">
        <v>2996</v>
      </c>
      <c r="BK86" s="158" t="s">
        <v>3051</v>
      </c>
      <c r="BQ86" s="8" t="s">
        <v>3131</v>
      </c>
      <c r="BR86" s="8" t="s">
        <v>3170</v>
      </c>
      <c r="BS86" s="234" t="s">
        <v>3210</v>
      </c>
      <c r="BW86" s="8" t="s">
        <v>3331</v>
      </c>
      <c r="CA86" s="234" t="s">
        <v>3393</v>
      </c>
      <c r="CB86" s="8" t="s">
        <v>3428</v>
      </c>
      <c r="CD86" s="8" t="s">
        <v>3468</v>
      </c>
      <c r="CM86" s="8" t="s">
        <v>3564</v>
      </c>
      <c r="DP86" s="8" t="s">
        <v>3851</v>
      </c>
      <c r="DQ86" s="8" t="s">
        <v>3876</v>
      </c>
      <c r="DX86" s="8" t="s">
        <v>3996</v>
      </c>
      <c r="EB86" s="8" t="s">
        <v>4052</v>
      </c>
      <c r="EP86" s="8" t="s">
        <v>4203</v>
      </c>
      <c r="ER86" s="8" t="s">
        <v>4242</v>
      </c>
      <c r="EU86" s="8" t="s">
        <v>4305</v>
      </c>
      <c r="FF86" s="8" t="s">
        <v>4621</v>
      </c>
      <c r="FJ86" s="8" t="s">
        <v>4392</v>
      </c>
      <c r="FU86" s="8" t="s">
        <v>4741</v>
      </c>
    </row>
    <row r="87" spans="4:177" ht="12" customHeight="1">
      <c r="H87" s="271"/>
      <c r="J87" s="19"/>
      <c r="K87" s="19"/>
      <c r="L87" s="427"/>
      <c r="M87" s="427"/>
      <c r="N87" s="19"/>
      <c r="O87" s="270"/>
      <c r="P87" s="270"/>
      <c r="AP87" s="8" t="s">
        <v>2436</v>
      </c>
      <c r="AW87" s="8" t="s">
        <v>2716</v>
      </c>
      <c r="AY87" s="8" t="s">
        <v>2742</v>
      </c>
      <c r="AZ87" s="171" t="s">
        <v>2808</v>
      </c>
      <c r="BB87" s="171" t="s">
        <v>2882</v>
      </c>
      <c r="BD87" s="158" t="s">
        <v>2914</v>
      </c>
      <c r="BE87" s="158" t="s">
        <v>2939</v>
      </c>
      <c r="BG87" s="158" t="s">
        <v>2997</v>
      </c>
      <c r="BK87" s="158" t="s">
        <v>3052</v>
      </c>
      <c r="BQ87" s="8" t="s">
        <v>3132</v>
      </c>
      <c r="BR87" s="8" t="s">
        <v>3132</v>
      </c>
      <c r="BS87" s="234" t="s">
        <v>3247</v>
      </c>
      <c r="CA87" s="234" t="s">
        <v>3394</v>
      </c>
      <c r="CB87" s="8" t="s">
        <v>3429</v>
      </c>
      <c r="CD87" s="8" t="s">
        <v>3469</v>
      </c>
      <c r="CM87" s="8" t="s">
        <v>3565</v>
      </c>
      <c r="DP87" s="8" t="s">
        <v>3852</v>
      </c>
      <c r="DQ87" s="8" t="s">
        <v>3877</v>
      </c>
      <c r="EP87" s="8" t="s">
        <v>4204</v>
      </c>
      <c r="ER87" s="8" t="s">
        <v>4243</v>
      </c>
      <c r="EU87" s="8" t="s">
        <v>4306</v>
      </c>
      <c r="FF87" s="8" t="s">
        <v>4622</v>
      </c>
      <c r="FJ87" s="8" t="s">
        <v>4393</v>
      </c>
    </row>
    <row r="88" spans="4:177" ht="12" customHeight="1">
      <c r="H88" s="265"/>
      <c r="J88" s="19"/>
      <c r="K88" s="19"/>
      <c r="L88" s="427"/>
      <c r="M88" s="427"/>
      <c r="N88" s="19"/>
      <c r="O88" s="270"/>
      <c r="P88" s="270"/>
      <c r="AP88" s="8" t="s">
        <v>2437</v>
      </c>
      <c r="AY88" s="8" t="s">
        <v>2743</v>
      </c>
      <c r="AZ88" s="171" t="s">
        <v>2809</v>
      </c>
      <c r="BB88" s="171" t="s">
        <v>2883</v>
      </c>
      <c r="BD88" s="158" t="s">
        <v>2915</v>
      </c>
      <c r="BE88" s="158" t="s">
        <v>2940</v>
      </c>
      <c r="BK88" s="158" t="s">
        <v>3053</v>
      </c>
      <c r="BQ88" s="8" t="s">
        <v>3133</v>
      </c>
      <c r="BR88" s="8" t="s">
        <v>3171</v>
      </c>
      <c r="BS88" s="234" t="s">
        <v>3213</v>
      </c>
      <c r="CA88" s="234" t="s">
        <v>3395</v>
      </c>
      <c r="CB88" s="8" t="s">
        <v>3430</v>
      </c>
      <c r="CD88" s="8" t="s">
        <v>3470</v>
      </c>
      <c r="DP88" s="8" t="s">
        <v>3853</v>
      </c>
      <c r="DQ88" s="8" t="s">
        <v>3878</v>
      </c>
      <c r="EP88" s="8" t="s">
        <v>4205</v>
      </c>
      <c r="ER88" s="8" t="s">
        <v>4244</v>
      </c>
      <c r="EU88" s="8" t="s">
        <v>4307</v>
      </c>
      <c r="FF88" s="8" t="s">
        <v>4623</v>
      </c>
      <c r="FJ88" s="8" t="s">
        <v>4394</v>
      </c>
    </row>
    <row r="89" spans="4:177" ht="12" customHeight="1">
      <c r="H89" s="265"/>
      <c r="J89" s="19"/>
      <c r="K89" s="19"/>
      <c r="L89" s="427"/>
      <c r="M89" s="427"/>
      <c r="N89" s="19"/>
      <c r="O89" s="272"/>
      <c r="P89" s="272"/>
      <c r="AH89" s="171"/>
      <c r="AP89" s="8" t="s">
        <v>2438</v>
      </c>
      <c r="AY89" s="8" t="s">
        <v>2744</v>
      </c>
      <c r="AZ89" s="171" t="s">
        <v>2810</v>
      </c>
      <c r="BB89" s="171" t="s">
        <v>2884</v>
      </c>
      <c r="BD89" s="158" t="s">
        <v>2916</v>
      </c>
      <c r="BE89" s="158" t="s">
        <v>2941</v>
      </c>
      <c r="BK89" s="158" t="s">
        <v>3054</v>
      </c>
      <c r="BQ89" s="8" t="s">
        <v>3134</v>
      </c>
      <c r="BR89" s="8" t="s">
        <v>3172</v>
      </c>
      <c r="BS89" s="234" t="s">
        <v>3248</v>
      </c>
      <c r="CA89" s="234" t="s">
        <v>3396</v>
      </c>
      <c r="CB89" s="8" t="s">
        <v>3431</v>
      </c>
      <c r="CD89" s="8" t="s">
        <v>3471</v>
      </c>
      <c r="DP89" s="8" t="s">
        <v>3854</v>
      </c>
      <c r="DQ89" s="8" t="s">
        <v>3879</v>
      </c>
      <c r="EP89" s="8" t="s">
        <v>4206</v>
      </c>
      <c r="ER89" s="8" t="s">
        <v>4245</v>
      </c>
      <c r="EU89" s="8" t="s">
        <v>4308</v>
      </c>
      <c r="FF89" s="8" t="s">
        <v>4624</v>
      </c>
      <c r="FJ89" s="8" t="s">
        <v>4395</v>
      </c>
    </row>
    <row r="90" spans="4:177" ht="12" customHeight="1">
      <c r="H90" s="265"/>
      <c r="J90" s="19"/>
      <c r="K90" s="19"/>
      <c r="L90" s="427"/>
      <c r="M90" s="427"/>
      <c r="N90" s="19"/>
      <c r="O90" s="270"/>
      <c r="P90" s="270"/>
      <c r="AP90" s="8" t="s">
        <v>2439</v>
      </c>
      <c r="AY90" s="8" t="s">
        <v>2745</v>
      </c>
      <c r="AZ90" s="171" t="s">
        <v>2811</v>
      </c>
      <c r="BB90" s="171" t="s">
        <v>2885</v>
      </c>
      <c r="BE90" s="158" t="s">
        <v>2942</v>
      </c>
      <c r="BK90" s="158" t="s">
        <v>3055</v>
      </c>
      <c r="BQ90" s="8" t="s">
        <v>3135</v>
      </c>
      <c r="BR90" s="8" t="s">
        <v>3173</v>
      </c>
      <c r="BS90" s="234" t="s">
        <v>3199</v>
      </c>
      <c r="CA90" s="234" t="s">
        <v>3397</v>
      </c>
      <c r="CD90" s="8" t="s">
        <v>3472</v>
      </c>
      <c r="DP90" s="8" t="s">
        <v>3855</v>
      </c>
      <c r="DQ90" s="8" t="s">
        <v>3880</v>
      </c>
      <c r="EP90" s="8" t="s">
        <v>4207</v>
      </c>
      <c r="ER90" s="8" t="s">
        <v>4246</v>
      </c>
      <c r="EU90" s="8" t="s">
        <v>4309</v>
      </c>
      <c r="FF90" s="8" t="s">
        <v>4625</v>
      </c>
      <c r="FJ90" s="8" t="s">
        <v>4396</v>
      </c>
    </row>
    <row r="91" spans="4:177" ht="12" customHeight="1">
      <c r="H91" s="265"/>
      <c r="J91" s="19"/>
      <c r="K91" s="19"/>
      <c r="L91" s="427"/>
      <c r="M91" s="427"/>
      <c r="N91" s="273"/>
      <c r="O91" s="19"/>
      <c r="P91" s="19"/>
      <c r="AH91" s="171"/>
      <c r="AP91" s="8" t="s">
        <v>2440</v>
      </c>
      <c r="AY91" s="8" t="s">
        <v>2746</v>
      </c>
      <c r="AZ91" s="171" t="s">
        <v>2812</v>
      </c>
      <c r="BB91" s="171" t="s">
        <v>2886</v>
      </c>
      <c r="BE91" s="158" t="s">
        <v>2943</v>
      </c>
      <c r="BK91" s="158" t="s">
        <v>3056</v>
      </c>
      <c r="BQ91" s="8" t="s">
        <v>3136</v>
      </c>
      <c r="BR91" s="8" t="s">
        <v>3174</v>
      </c>
      <c r="BS91" s="234" t="s">
        <v>3226</v>
      </c>
      <c r="CA91" s="234" t="s">
        <v>3398</v>
      </c>
      <c r="CD91" s="8" t="s">
        <v>3473</v>
      </c>
      <c r="DP91" s="8" t="s">
        <v>3856</v>
      </c>
      <c r="DQ91" s="8" t="s">
        <v>3881</v>
      </c>
      <c r="EP91" s="8" t="s">
        <v>4208</v>
      </c>
      <c r="ER91" s="8" t="s">
        <v>4247</v>
      </c>
      <c r="EU91" s="8" t="s">
        <v>4310</v>
      </c>
      <c r="FF91" s="8" t="s">
        <v>4626</v>
      </c>
      <c r="FJ91" s="8" t="s">
        <v>4397</v>
      </c>
    </row>
    <row r="92" spans="4:177" ht="12" customHeight="1">
      <c r="H92" s="265"/>
      <c r="J92" s="19"/>
      <c r="K92" s="19"/>
      <c r="L92" s="427"/>
      <c r="M92" s="427"/>
      <c r="N92" s="273"/>
      <c r="O92" s="19"/>
      <c r="P92" s="19"/>
      <c r="AP92" s="8" t="s">
        <v>2441</v>
      </c>
      <c r="AY92" s="8" t="s">
        <v>2747</v>
      </c>
      <c r="AZ92" s="171" t="s">
        <v>2813</v>
      </c>
      <c r="BB92" s="171" t="s">
        <v>2887</v>
      </c>
      <c r="BE92" s="158" t="s">
        <v>2944</v>
      </c>
      <c r="BK92" s="158" t="s">
        <v>3057</v>
      </c>
      <c r="BQ92" s="8" t="s">
        <v>3137</v>
      </c>
      <c r="BR92" s="8" t="s">
        <v>3175</v>
      </c>
      <c r="BS92" s="234" t="s">
        <v>3249</v>
      </c>
      <c r="CA92" s="234" t="s">
        <v>3399</v>
      </c>
      <c r="CD92" s="8" t="s">
        <v>3474</v>
      </c>
      <c r="DP92" s="8" t="s">
        <v>3857</v>
      </c>
      <c r="DQ92" s="8" t="s">
        <v>3882</v>
      </c>
      <c r="EP92" s="8" t="s">
        <v>4209</v>
      </c>
      <c r="ER92" s="8" t="s">
        <v>4248</v>
      </c>
      <c r="EU92" s="8" t="s">
        <v>4311</v>
      </c>
      <c r="FF92" s="8" t="s">
        <v>4627</v>
      </c>
      <c r="FJ92" s="8" t="s">
        <v>4398</v>
      </c>
    </row>
    <row r="93" spans="4:177" ht="12" customHeight="1">
      <c r="H93" s="274"/>
      <c r="J93" s="19"/>
      <c r="K93" s="19"/>
      <c r="L93" s="427"/>
      <c r="M93" s="427"/>
      <c r="N93" s="273"/>
      <c r="O93" s="19"/>
      <c r="P93" s="19"/>
      <c r="AP93" s="8" t="s">
        <v>2442</v>
      </c>
      <c r="AY93" s="8" t="s">
        <v>2748</v>
      </c>
      <c r="AZ93" s="171" t="s">
        <v>2814</v>
      </c>
      <c r="BB93" s="171" t="s">
        <v>2888</v>
      </c>
      <c r="BE93" s="158" t="s">
        <v>2945</v>
      </c>
      <c r="BK93" s="158" t="s">
        <v>3058</v>
      </c>
      <c r="BQ93" s="8" t="s">
        <v>3138</v>
      </c>
      <c r="BR93" s="8" t="s">
        <v>3176</v>
      </c>
      <c r="BS93" s="234" t="s">
        <v>3250</v>
      </c>
      <c r="CA93" s="234" t="s">
        <v>3400</v>
      </c>
      <c r="CD93" s="8" t="s">
        <v>3475</v>
      </c>
      <c r="DP93" s="8" t="s">
        <v>3858</v>
      </c>
      <c r="DQ93" s="8" t="s">
        <v>3883</v>
      </c>
      <c r="EP93" s="8" t="s">
        <v>4210</v>
      </c>
      <c r="ER93" s="8" t="s">
        <v>4249</v>
      </c>
      <c r="EU93" s="8" t="s">
        <v>4312</v>
      </c>
      <c r="FF93" s="8" t="s">
        <v>4628</v>
      </c>
    </row>
    <row r="94" spans="4:177" ht="12" customHeight="1">
      <c r="H94" s="275"/>
      <c r="I94" s="276"/>
      <c r="J94" s="19"/>
      <c r="K94" s="19"/>
      <c r="L94" s="427"/>
      <c r="M94" s="427"/>
      <c r="N94" s="273"/>
      <c r="O94" s="19"/>
      <c r="P94" s="19"/>
      <c r="AP94" s="8" t="s">
        <v>2443</v>
      </c>
      <c r="AY94" s="8" t="s">
        <v>2749</v>
      </c>
      <c r="AZ94" s="171" t="s">
        <v>2815</v>
      </c>
      <c r="BB94" s="171" t="s">
        <v>2889</v>
      </c>
      <c r="BE94" s="158" t="s">
        <v>2946</v>
      </c>
      <c r="BK94" s="158" t="s">
        <v>2987</v>
      </c>
      <c r="BQ94" s="8" t="s">
        <v>3139</v>
      </c>
      <c r="BR94" s="8" t="s">
        <v>3177</v>
      </c>
      <c r="BS94" s="234" t="s">
        <v>3251</v>
      </c>
      <c r="CA94" s="234" t="s">
        <v>2724</v>
      </c>
      <c r="CD94" s="8" t="s">
        <v>3476</v>
      </c>
      <c r="DQ94" s="8" t="s">
        <v>3884</v>
      </c>
      <c r="ER94" s="8" t="s">
        <v>4250</v>
      </c>
      <c r="EU94" s="8" t="s">
        <v>4313</v>
      </c>
      <c r="FF94" s="8" t="s">
        <v>4629</v>
      </c>
    </row>
    <row r="95" spans="4:177" ht="12" customHeight="1">
      <c r="H95" s="275"/>
      <c r="J95" s="19"/>
      <c r="K95" s="19"/>
      <c r="L95" s="427"/>
      <c r="M95" s="427"/>
      <c r="AP95" s="8" t="s">
        <v>2444</v>
      </c>
      <c r="AY95" s="8" t="s">
        <v>2750</v>
      </c>
      <c r="AZ95" s="171" t="s">
        <v>2816</v>
      </c>
      <c r="BB95" s="171" t="s">
        <v>2890</v>
      </c>
      <c r="BE95" s="158" t="s">
        <v>2947</v>
      </c>
      <c r="BK95" s="158" t="s">
        <v>3059</v>
      </c>
      <c r="BQ95" s="8" t="s">
        <v>3140</v>
      </c>
      <c r="BR95" s="8" t="s">
        <v>3178</v>
      </c>
      <c r="BS95" s="234" t="s">
        <v>3252</v>
      </c>
      <c r="CA95" s="234" t="s">
        <v>3401</v>
      </c>
      <c r="CD95" s="8" t="s">
        <v>3477</v>
      </c>
      <c r="DQ95" s="8" t="s">
        <v>3885</v>
      </c>
      <c r="ER95" s="8" t="s">
        <v>4251</v>
      </c>
      <c r="FF95" s="8" t="s">
        <v>4630</v>
      </c>
    </row>
    <row r="96" spans="4:177" ht="6" customHeight="1">
      <c r="H96" s="265"/>
      <c r="J96" s="19"/>
      <c r="K96" s="19"/>
      <c r="L96" s="427"/>
      <c r="M96" s="427"/>
      <c r="AP96" s="8" t="s">
        <v>2445</v>
      </c>
      <c r="AY96" s="8" t="s">
        <v>2751</v>
      </c>
      <c r="AZ96" s="171" t="s">
        <v>2817</v>
      </c>
      <c r="BB96" s="171" t="s">
        <v>2891</v>
      </c>
      <c r="BE96" s="158" t="s">
        <v>2948</v>
      </c>
      <c r="BK96" s="158"/>
      <c r="BQ96" s="8" t="s">
        <v>3141</v>
      </c>
      <c r="BR96" s="8" t="s">
        <v>3179</v>
      </c>
      <c r="BS96" s="234" t="s">
        <v>3198</v>
      </c>
      <c r="CA96" s="234" t="s">
        <v>2717</v>
      </c>
      <c r="CD96" s="8" t="s">
        <v>3478</v>
      </c>
      <c r="DQ96" s="8" t="s">
        <v>3886</v>
      </c>
      <c r="FF96" s="8" t="s">
        <v>4631</v>
      </c>
    </row>
    <row r="97" spans="4:121" ht="12" customHeight="1">
      <c r="D97" s="19"/>
      <c r="E97" s="19"/>
      <c r="F97" s="265"/>
      <c r="G97" s="265"/>
      <c r="H97" s="265"/>
      <c r="J97" s="19"/>
      <c r="K97" s="19"/>
      <c r="L97" s="427"/>
      <c r="M97" s="427"/>
      <c r="AP97" s="8" t="s">
        <v>2446</v>
      </c>
      <c r="AY97" s="8" t="s">
        <v>2752</v>
      </c>
      <c r="AZ97" s="171" t="s">
        <v>2818</v>
      </c>
      <c r="BB97" s="171"/>
      <c r="BE97" s="158" t="s">
        <v>2949</v>
      </c>
      <c r="BK97" s="158"/>
      <c r="BQ97" s="8" t="s">
        <v>3142</v>
      </c>
      <c r="BR97" s="8" t="s">
        <v>3180</v>
      </c>
      <c r="BS97" s="234" t="s">
        <v>3234</v>
      </c>
      <c r="CA97" s="234" t="s">
        <v>3402</v>
      </c>
      <c r="CD97" s="8" t="s">
        <v>3479</v>
      </c>
      <c r="DQ97" s="8" t="s">
        <v>3887</v>
      </c>
    </row>
    <row r="98" spans="4:121" ht="12" customHeight="1">
      <c r="AP98" s="8" t="s">
        <v>2447</v>
      </c>
      <c r="AY98" s="8" t="s">
        <v>2753</v>
      </c>
      <c r="AZ98" s="171" t="s">
        <v>2819</v>
      </c>
      <c r="BB98" s="171"/>
      <c r="BE98" s="158" t="s">
        <v>2950</v>
      </c>
      <c r="BQ98" s="8" t="s">
        <v>3143</v>
      </c>
      <c r="BR98" s="8" t="s">
        <v>3181</v>
      </c>
      <c r="BS98" s="234" t="s">
        <v>3218</v>
      </c>
      <c r="CA98" s="234" t="s">
        <v>3403</v>
      </c>
      <c r="CD98" s="8" t="s">
        <v>3480</v>
      </c>
      <c r="DQ98" s="8" t="s">
        <v>3888</v>
      </c>
    </row>
    <row r="99" spans="4:121" ht="12" customHeight="1">
      <c r="AP99" s="8" t="s">
        <v>2448</v>
      </c>
      <c r="AY99" s="8" t="s">
        <v>2754</v>
      </c>
      <c r="AZ99" s="171" t="s">
        <v>2820</v>
      </c>
      <c r="BE99" s="158" t="s">
        <v>2951</v>
      </c>
      <c r="BQ99" s="8" t="s">
        <v>3144</v>
      </c>
      <c r="BR99" s="8" t="s">
        <v>3182</v>
      </c>
      <c r="BS99" s="234" t="s">
        <v>3253</v>
      </c>
      <c r="CA99" s="234" t="s">
        <v>3399</v>
      </c>
      <c r="CD99" s="8" t="s">
        <v>3481</v>
      </c>
      <c r="DQ99" s="8" t="s">
        <v>3356</v>
      </c>
    </row>
    <row r="100" spans="4:121" ht="12" customHeight="1">
      <c r="AP100" s="8" t="s">
        <v>2449</v>
      </c>
      <c r="AY100" s="8" t="s">
        <v>2755</v>
      </c>
      <c r="AZ100" s="171" t="s">
        <v>2821</v>
      </c>
      <c r="BE100" s="158" t="s">
        <v>2952</v>
      </c>
      <c r="BQ100" s="8" t="s">
        <v>3145</v>
      </c>
      <c r="BR100" s="8" t="s">
        <v>3183</v>
      </c>
      <c r="BS100" s="234" t="s">
        <v>3223</v>
      </c>
      <c r="CA100" s="234" t="s">
        <v>3400</v>
      </c>
      <c r="CD100" s="8" t="s">
        <v>3165</v>
      </c>
      <c r="DQ100" s="8" t="s">
        <v>3889</v>
      </c>
    </row>
    <row r="101" spans="4:121" ht="12" customHeight="1">
      <c r="AP101" s="8" t="s">
        <v>2450</v>
      </c>
      <c r="AY101" s="8" t="s">
        <v>2756</v>
      </c>
      <c r="AZ101" s="171" t="s">
        <v>2822</v>
      </c>
      <c r="BE101" s="158" t="s">
        <v>2953</v>
      </c>
      <c r="BQ101" s="8" t="s">
        <v>3146</v>
      </c>
      <c r="BR101" s="8" t="s">
        <v>3184</v>
      </c>
      <c r="BS101" s="234" t="s">
        <v>3237</v>
      </c>
      <c r="CA101" s="234" t="s">
        <v>3404</v>
      </c>
      <c r="CD101" s="8" t="s">
        <v>3482</v>
      </c>
      <c r="DQ101" s="8" t="s">
        <v>3890</v>
      </c>
    </row>
    <row r="102" spans="4:121" ht="12" customHeight="1">
      <c r="AP102" s="8" t="s">
        <v>2451</v>
      </c>
      <c r="AY102" s="8" t="s">
        <v>2757</v>
      </c>
      <c r="AZ102" s="171" t="s">
        <v>2823</v>
      </c>
      <c r="BE102" s="158" t="s">
        <v>2954</v>
      </c>
      <c r="BQ102" s="8" t="s">
        <v>3147</v>
      </c>
      <c r="BR102" s="8" t="s">
        <v>3185</v>
      </c>
      <c r="BS102" s="234" t="s">
        <v>3222</v>
      </c>
      <c r="CA102" s="234" t="s">
        <v>3405</v>
      </c>
      <c r="DQ102" s="8" t="s">
        <v>3891</v>
      </c>
    </row>
    <row r="103" spans="4:121" ht="12" customHeight="1">
      <c r="AP103" s="8" t="s">
        <v>2452</v>
      </c>
      <c r="AY103" s="8" t="s">
        <v>2758</v>
      </c>
      <c r="AZ103" s="171" t="s">
        <v>2824</v>
      </c>
      <c r="BE103" s="158" t="s">
        <v>2955</v>
      </c>
      <c r="BR103" s="8" t="s">
        <v>3186</v>
      </c>
      <c r="BS103" s="234" t="s">
        <v>3228</v>
      </c>
      <c r="CA103" s="234" t="s">
        <v>3406</v>
      </c>
      <c r="DQ103" s="8" t="s">
        <v>3892</v>
      </c>
    </row>
    <row r="104" spans="4:121" ht="12.75" customHeight="1">
      <c r="AP104" s="8" t="s">
        <v>2453</v>
      </c>
      <c r="AY104" s="8" t="s">
        <v>2759</v>
      </c>
      <c r="AZ104" s="171" t="s">
        <v>2825</v>
      </c>
      <c r="BE104" s="158" t="s">
        <v>2956</v>
      </c>
      <c r="BS104" s="234" t="s">
        <v>3227</v>
      </c>
      <c r="CA104" s="234" t="s">
        <v>3407</v>
      </c>
      <c r="DQ104" s="8" t="s">
        <v>3893</v>
      </c>
    </row>
    <row r="105" spans="4:121" ht="6" customHeight="1">
      <c r="AP105" s="8" t="s">
        <v>2454</v>
      </c>
      <c r="AY105" s="8" t="s">
        <v>2760</v>
      </c>
      <c r="AZ105" s="171" t="s">
        <v>2826</v>
      </c>
      <c r="BE105" s="158" t="s">
        <v>2957</v>
      </c>
      <c r="BS105" s="234" t="s">
        <v>3254</v>
      </c>
      <c r="CA105" s="234"/>
      <c r="DQ105" s="8" t="s">
        <v>3894</v>
      </c>
    </row>
    <row r="106" spans="4:121" ht="12" customHeight="1">
      <c r="AP106" s="8" t="s">
        <v>2455</v>
      </c>
      <c r="AY106" s="8" t="s">
        <v>2761</v>
      </c>
      <c r="AZ106" s="171" t="s">
        <v>2827</v>
      </c>
      <c r="BE106" s="158" t="s">
        <v>2958</v>
      </c>
      <c r="BS106" s="234" t="s">
        <v>3189</v>
      </c>
      <c r="CA106" s="234"/>
      <c r="DQ106" s="8" t="s">
        <v>3895</v>
      </c>
    </row>
    <row r="107" spans="4:121" ht="12" customHeight="1">
      <c r="AP107" s="8" t="s">
        <v>2456</v>
      </c>
      <c r="AY107" s="8" t="s">
        <v>2762</v>
      </c>
      <c r="AZ107" s="171" t="s">
        <v>2828</v>
      </c>
      <c r="BE107" s="158"/>
      <c r="BS107" s="234" t="s">
        <v>3233</v>
      </c>
    </row>
    <row r="108" spans="4:121" ht="12" customHeight="1">
      <c r="AP108" s="8" t="s">
        <v>2457</v>
      </c>
      <c r="AY108" s="8" t="s">
        <v>2763</v>
      </c>
      <c r="AZ108" s="171" t="s">
        <v>2829</v>
      </c>
      <c r="BE108" s="158"/>
      <c r="BS108" s="234" t="s">
        <v>3188</v>
      </c>
    </row>
    <row r="109" spans="4:121" ht="12" customHeight="1">
      <c r="AP109" s="8" t="s">
        <v>2458</v>
      </c>
      <c r="AY109" s="8" t="s">
        <v>2764</v>
      </c>
      <c r="AZ109" s="171" t="s">
        <v>2830</v>
      </c>
      <c r="BS109" s="234" t="s">
        <v>3204</v>
      </c>
    </row>
    <row r="110" spans="4:121" ht="12" customHeight="1">
      <c r="AP110" s="8" t="s">
        <v>2459</v>
      </c>
      <c r="AY110" s="8" t="s">
        <v>2765</v>
      </c>
      <c r="AZ110" s="171" t="s">
        <v>2831</v>
      </c>
      <c r="BS110" s="234" t="s">
        <v>3235</v>
      </c>
    </row>
    <row r="111" spans="4:121" ht="12" customHeight="1">
      <c r="AP111" s="8" t="s">
        <v>2460</v>
      </c>
      <c r="AY111" s="8" t="s">
        <v>2766</v>
      </c>
      <c r="AZ111" s="171" t="s">
        <v>2832</v>
      </c>
      <c r="BS111" s="234" t="s">
        <v>3255</v>
      </c>
    </row>
    <row r="112" spans="4:121" ht="12.75" customHeight="1">
      <c r="AP112" s="8" t="s">
        <v>2461</v>
      </c>
      <c r="AY112" s="8" t="s">
        <v>2767</v>
      </c>
      <c r="AZ112" s="171" t="s">
        <v>2833</v>
      </c>
      <c r="BS112" s="234" t="s">
        <v>3256</v>
      </c>
    </row>
    <row r="113" spans="42:71" ht="12.75" customHeight="1">
      <c r="AP113" s="8" t="s">
        <v>2462</v>
      </c>
      <c r="AY113" s="8" t="s">
        <v>2768</v>
      </c>
      <c r="AZ113" s="171" t="s">
        <v>2834</v>
      </c>
      <c r="BS113" s="234" t="s">
        <v>3219</v>
      </c>
    </row>
    <row r="114" spans="42:71" ht="12.75" customHeight="1">
      <c r="AP114" s="8" t="s">
        <v>2463</v>
      </c>
      <c r="AY114" s="8" t="s">
        <v>2769</v>
      </c>
      <c r="AZ114" s="171" t="s">
        <v>2835</v>
      </c>
      <c r="BS114" s="234" t="s">
        <v>3205</v>
      </c>
    </row>
    <row r="115" spans="42:71" ht="12.75" customHeight="1">
      <c r="AP115" s="8" t="s">
        <v>2464</v>
      </c>
      <c r="AY115" s="8" t="s">
        <v>2770</v>
      </c>
      <c r="AZ115" s="171" t="s">
        <v>2836</v>
      </c>
      <c r="BS115" s="234" t="s">
        <v>3257</v>
      </c>
    </row>
    <row r="116" spans="42:71" ht="12.75" customHeight="1">
      <c r="AP116" s="8" t="s">
        <v>2465</v>
      </c>
      <c r="AY116" s="8" t="s">
        <v>2771</v>
      </c>
      <c r="AZ116" s="171" t="s">
        <v>2837</v>
      </c>
      <c r="BS116" s="234" t="s">
        <v>3258</v>
      </c>
    </row>
    <row r="117" spans="42:71" ht="12.75" customHeight="1">
      <c r="AP117" s="8" t="s">
        <v>2466</v>
      </c>
      <c r="AY117" s="8" t="s">
        <v>2772</v>
      </c>
      <c r="AZ117" s="171" t="s">
        <v>2838</v>
      </c>
      <c r="BS117" s="234" t="s">
        <v>3238</v>
      </c>
    </row>
    <row r="118" spans="42:71" ht="12.75" customHeight="1">
      <c r="AP118" s="8" t="s">
        <v>2467</v>
      </c>
      <c r="AY118" s="8" t="s">
        <v>2773</v>
      </c>
      <c r="AZ118" s="171" t="s">
        <v>2839</v>
      </c>
      <c r="BS118" s="234" t="s">
        <v>3212</v>
      </c>
    </row>
    <row r="119" spans="42:71" ht="12.75" customHeight="1">
      <c r="AP119" s="8" t="s">
        <v>2468</v>
      </c>
      <c r="AY119" s="8" t="s">
        <v>2774</v>
      </c>
      <c r="AZ119" s="171"/>
      <c r="BS119" s="234" t="s">
        <v>3200</v>
      </c>
    </row>
    <row r="120" spans="42:71" ht="12.75" customHeight="1">
      <c r="AP120" s="8" t="s">
        <v>2469</v>
      </c>
      <c r="AY120" s="8" t="s">
        <v>2775</v>
      </c>
      <c r="AZ120" s="171"/>
      <c r="BS120" s="234" t="s">
        <v>3232</v>
      </c>
    </row>
    <row r="121" spans="42:71" ht="12.75" customHeight="1">
      <c r="AP121" s="8" t="s">
        <v>2470</v>
      </c>
      <c r="AY121" s="8" t="s">
        <v>2776</v>
      </c>
      <c r="BS121" s="234" t="s">
        <v>3231</v>
      </c>
    </row>
    <row r="122" spans="42:71" ht="12.75" customHeight="1">
      <c r="AP122" s="8" t="s">
        <v>2471</v>
      </c>
      <c r="AY122" s="8" t="s">
        <v>2777</v>
      </c>
      <c r="BS122" s="234" t="s">
        <v>3197</v>
      </c>
    </row>
    <row r="123" spans="42:71" ht="12.75" customHeight="1">
      <c r="AP123" s="8" t="s">
        <v>2472</v>
      </c>
      <c r="AY123" s="8" t="s">
        <v>2778</v>
      </c>
      <c r="BS123" s="234" t="s">
        <v>3201</v>
      </c>
    </row>
    <row r="124" spans="42:71" ht="12.75" customHeight="1">
      <c r="AP124" s="8" t="s">
        <v>2473</v>
      </c>
      <c r="AY124" s="8" t="s">
        <v>2779</v>
      </c>
      <c r="BS124" s="234" t="s">
        <v>3259</v>
      </c>
    </row>
    <row r="125" spans="42:71" ht="12.75" customHeight="1">
      <c r="AP125" s="8" t="s">
        <v>2474</v>
      </c>
      <c r="AY125" s="8" t="s">
        <v>2780</v>
      </c>
      <c r="BS125" s="234" t="s">
        <v>3187</v>
      </c>
    </row>
    <row r="126" spans="42:71" ht="12.75" customHeight="1">
      <c r="AP126" s="8" t="s">
        <v>2475</v>
      </c>
      <c r="AY126" s="8" t="s">
        <v>2781</v>
      </c>
      <c r="BS126" s="234" t="s">
        <v>3260</v>
      </c>
    </row>
    <row r="127" spans="42:71" ht="12.75" customHeight="1">
      <c r="AP127" s="8" t="s">
        <v>2476</v>
      </c>
      <c r="AY127" s="8" t="s">
        <v>2782</v>
      </c>
      <c r="BS127" s="234" t="s">
        <v>3261</v>
      </c>
    </row>
    <row r="128" spans="42:71" ht="12.75" customHeight="1">
      <c r="AP128" s="8" t="s">
        <v>2477</v>
      </c>
      <c r="AY128" s="8" t="s">
        <v>2783</v>
      </c>
      <c r="BS128" s="234" t="s">
        <v>3193</v>
      </c>
    </row>
    <row r="129" spans="42:71" ht="12.75" customHeight="1">
      <c r="AP129" s="8" t="s">
        <v>2478</v>
      </c>
      <c r="AY129" s="8" t="s">
        <v>2784</v>
      </c>
      <c r="BS129" s="234" t="s">
        <v>3217</v>
      </c>
    </row>
    <row r="130" spans="42:71" ht="12.75" customHeight="1">
      <c r="AP130" s="8" t="s">
        <v>2479</v>
      </c>
      <c r="AY130" s="8" t="s">
        <v>2785</v>
      </c>
      <c r="BS130" s="234" t="s">
        <v>3262</v>
      </c>
    </row>
    <row r="131" spans="42:71" ht="12.75" customHeight="1">
      <c r="AP131" s="8" t="s">
        <v>2480</v>
      </c>
      <c r="BS131" s="234" t="s">
        <v>3221</v>
      </c>
    </row>
    <row r="132" spans="42:71" ht="12.75" customHeight="1">
      <c r="AP132" s="8" t="s">
        <v>2481</v>
      </c>
      <c r="BS132" s="234" t="s">
        <v>3216</v>
      </c>
    </row>
    <row r="133" spans="42:71" ht="12.75" customHeight="1">
      <c r="AP133" s="8" t="s">
        <v>2482</v>
      </c>
      <c r="BS133" s="234" t="s">
        <v>3230</v>
      </c>
    </row>
    <row r="134" spans="42:71" ht="12.75" customHeight="1">
      <c r="AP134" s="8" t="s">
        <v>2483</v>
      </c>
      <c r="BS134" s="234" t="s">
        <v>3191</v>
      </c>
    </row>
    <row r="135" spans="42:71" ht="12.75" customHeight="1">
      <c r="AP135" s="8" t="s">
        <v>2484</v>
      </c>
      <c r="BS135" s="234" t="s">
        <v>3263</v>
      </c>
    </row>
    <row r="136" spans="42:71" ht="12.75" customHeight="1">
      <c r="AP136" s="8" t="s">
        <v>2485</v>
      </c>
      <c r="BS136" s="234" t="s">
        <v>3195</v>
      </c>
    </row>
    <row r="137" spans="42:71" ht="12.75" customHeight="1">
      <c r="AP137" s="8" t="s">
        <v>2486</v>
      </c>
      <c r="BS137" s="234" t="s">
        <v>3264</v>
      </c>
    </row>
    <row r="138" spans="42:71" ht="12.75" customHeight="1">
      <c r="AP138" s="8" t="s">
        <v>2487</v>
      </c>
      <c r="BS138" s="234" t="s">
        <v>3265</v>
      </c>
    </row>
    <row r="139" spans="42:71" ht="12.75" customHeight="1">
      <c r="AP139" s="8" t="s">
        <v>2488</v>
      </c>
      <c r="BS139" s="234" t="s">
        <v>3192</v>
      </c>
    </row>
    <row r="140" spans="42:71" ht="12.75" customHeight="1">
      <c r="AP140" s="8" t="s">
        <v>2489</v>
      </c>
      <c r="BS140" s="234" t="s">
        <v>3190</v>
      </c>
    </row>
    <row r="141" spans="42:71" ht="12.75" customHeight="1">
      <c r="AP141" s="8" t="s">
        <v>2490</v>
      </c>
      <c r="BS141" s="234" t="s">
        <v>3266</v>
      </c>
    </row>
    <row r="142" spans="42:71" ht="12.75" customHeight="1">
      <c r="AP142" s="8" t="s">
        <v>2491</v>
      </c>
      <c r="BS142" s="234" t="s">
        <v>3236</v>
      </c>
    </row>
    <row r="143" spans="42:71" ht="12.75" customHeight="1">
      <c r="AP143" s="8" t="s">
        <v>2492</v>
      </c>
      <c r="BS143" s="234" t="s">
        <v>3202</v>
      </c>
    </row>
    <row r="144" spans="42:71" ht="12.75" customHeight="1">
      <c r="AP144" s="8" t="s">
        <v>2493</v>
      </c>
      <c r="BS144" s="234" t="s">
        <v>3267</v>
      </c>
    </row>
    <row r="145" spans="42:71" ht="12.75" customHeight="1">
      <c r="AP145" s="8" t="s">
        <v>2494</v>
      </c>
      <c r="BS145" s="234" t="s">
        <v>3214</v>
      </c>
    </row>
    <row r="146" spans="42:71" ht="12.75" customHeight="1">
      <c r="AP146" s="8" t="s">
        <v>2495</v>
      </c>
      <c r="BS146" s="234"/>
    </row>
    <row r="147" spans="42:71" ht="12.75" customHeight="1">
      <c r="AP147" s="8" t="s">
        <v>2496</v>
      </c>
      <c r="BS147" s="234"/>
    </row>
    <row r="148" spans="42:71" ht="12.75" customHeight="1">
      <c r="AP148" s="8" t="s">
        <v>2497</v>
      </c>
    </row>
    <row r="149" spans="42:71" ht="12.75" customHeight="1">
      <c r="AP149" s="8" t="s">
        <v>2498</v>
      </c>
    </row>
    <row r="150" spans="42:71" ht="12.75" customHeight="1">
      <c r="AP150" s="8" t="s">
        <v>2499</v>
      </c>
    </row>
    <row r="151" spans="42:71" ht="12.75" customHeight="1">
      <c r="AP151" s="8" t="s">
        <v>2500</v>
      </c>
    </row>
    <row r="152" spans="42:71" ht="12.75" customHeight="1">
      <c r="AP152" s="8" t="s">
        <v>2501</v>
      </c>
    </row>
    <row r="153" spans="42:71" ht="12.75" customHeight="1">
      <c r="AP153" s="8" t="s">
        <v>2502</v>
      </c>
    </row>
    <row r="154" spans="42:71" ht="12.75" customHeight="1">
      <c r="AP154" s="8" t="s">
        <v>2503</v>
      </c>
    </row>
    <row r="155" spans="42:71" ht="12.75" customHeight="1">
      <c r="AP155" s="8" t="s">
        <v>2504</v>
      </c>
    </row>
    <row r="156" spans="42:71" ht="12.75" customHeight="1">
      <c r="AP156" s="8" t="s">
        <v>2505</v>
      </c>
    </row>
    <row r="157" spans="42:71" ht="12.75" customHeight="1">
      <c r="AP157" s="8" t="s">
        <v>2506</v>
      </c>
    </row>
    <row r="158" spans="42:71" ht="12.75" customHeight="1">
      <c r="AP158" s="8" t="s">
        <v>2507</v>
      </c>
    </row>
    <row r="159" spans="42:71" ht="12.75" customHeight="1">
      <c r="AP159" s="8" t="s">
        <v>2508</v>
      </c>
    </row>
    <row r="160" spans="42:71" ht="12.75" customHeight="1">
      <c r="AP160" s="8" t="s">
        <v>2509</v>
      </c>
    </row>
    <row r="161" spans="42:42" ht="12.75" customHeight="1">
      <c r="AP161" s="8" t="s">
        <v>2510</v>
      </c>
    </row>
    <row r="162" spans="42:42" ht="12.75" customHeight="1">
      <c r="AP162" s="8" t="s">
        <v>2511</v>
      </c>
    </row>
    <row r="163" spans="42:42" ht="12.75" customHeight="1">
      <c r="AP163" s="8" t="s">
        <v>2512</v>
      </c>
    </row>
    <row r="164" spans="42:42" ht="12.75" customHeight="1">
      <c r="AP164" s="8" t="s">
        <v>2513</v>
      </c>
    </row>
    <row r="165" spans="42:42" ht="12.75" customHeight="1">
      <c r="AP165" s="8" t="s">
        <v>2514</v>
      </c>
    </row>
    <row r="166" spans="42:42" ht="12.75" customHeight="1">
      <c r="AP166" s="8" t="s">
        <v>2515</v>
      </c>
    </row>
    <row r="167" spans="42:42" ht="12.75" customHeight="1">
      <c r="AP167" s="8" t="s">
        <v>2516</v>
      </c>
    </row>
    <row r="168" spans="42:42" ht="12.75" customHeight="1">
      <c r="AP168" s="8" t="s">
        <v>2517</v>
      </c>
    </row>
    <row r="169" spans="42:42" ht="12.75" customHeight="1">
      <c r="AP169" s="8" t="s">
        <v>2518</v>
      </c>
    </row>
    <row r="170" spans="42:42" ht="12.75" customHeight="1">
      <c r="AP170" s="8" t="s">
        <v>2519</v>
      </c>
    </row>
    <row r="171" spans="42:42" ht="12.75" customHeight="1">
      <c r="AP171" s="8" t="s">
        <v>2520</v>
      </c>
    </row>
    <row r="172" spans="42:42" ht="12.75" customHeight="1">
      <c r="AP172" s="8" t="s">
        <v>2521</v>
      </c>
    </row>
    <row r="173" spans="42:42" ht="12.75" customHeight="1">
      <c r="AP173" s="8" t="s">
        <v>2522</v>
      </c>
    </row>
    <row r="174" spans="42:42" ht="12.75" customHeight="1">
      <c r="AP174" s="8" t="s">
        <v>2523</v>
      </c>
    </row>
    <row r="175" spans="42:42" ht="12.75" customHeight="1">
      <c r="AP175" s="8" t="s">
        <v>2524</v>
      </c>
    </row>
    <row r="176" spans="42:42" ht="12.75" customHeight="1">
      <c r="AP176" s="8" t="s">
        <v>2525</v>
      </c>
    </row>
    <row r="177" spans="42:42" ht="12.75" customHeight="1">
      <c r="AP177" s="8" t="s">
        <v>2526</v>
      </c>
    </row>
    <row r="178" spans="42:42" ht="12.75" customHeight="1">
      <c r="AP178" s="8" t="s">
        <v>2527</v>
      </c>
    </row>
    <row r="179" spans="42:42" ht="12.75" customHeight="1">
      <c r="AP179" s="8" t="s">
        <v>2528</v>
      </c>
    </row>
    <row r="180" spans="42:42" ht="12.75" customHeight="1">
      <c r="AP180" s="8" t="s">
        <v>2529</v>
      </c>
    </row>
    <row r="181" spans="42:42" ht="12.75" customHeight="1">
      <c r="AP181" s="8" t="s">
        <v>2530</v>
      </c>
    </row>
    <row r="182" spans="42:42" ht="12.75" customHeight="1">
      <c r="AP182" s="8" t="s">
        <v>2531</v>
      </c>
    </row>
    <row r="183" spans="42:42" ht="12.75" customHeight="1">
      <c r="AP183" s="8" t="s">
        <v>2532</v>
      </c>
    </row>
    <row r="184" spans="42:42" ht="12.75" customHeight="1">
      <c r="AP184" s="8" t="s">
        <v>2533</v>
      </c>
    </row>
    <row r="185" spans="42:42" ht="12.75" customHeight="1">
      <c r="AP185" s="8" t="s">
        <v>2534</v>
      </c>
    </row>
    <row r="186" spans="42:42" ht="12.75" customHeight="1">
      <c r="AP186" s="8" t="s">
        <v>2535</v>
      </c>
    </row>
    <row r="187" spans="42:42" ht="12.75" customHeight="1">
      <c r="AP187" s="8" t="s">
        <v>2536</v>
      </c>
    </row>
    <row r="188" spans="42:42" ht="12.75" customHeight="1">
      <c r="AP188" s="8" t="s">
        <v>2537</v>
      </c>
    </row>
    <row r="189" spans="42:42" ht="12.75" customHeight="1">
      <c r="AP189" s="8" t="s">
        <v>2538</v>
      </c>
    </row>
    <row r="190" spans="42:42" ht="12.75" customHeight="1">
      <c r="AP190" s="8" t="s">
        <v>2539</v>
      </c>
    </row>
    <row r="191" spans="42:42" ht="12.75" customHeight="1">
      <c r="AP191" s="8" t="s">
        <v>2540</v>
      </c>
    </row>
    <row r="192" spans="42:42" ht="12.75" customHeight="1">
      <c r="AP192" s="8" t="s">
        <v>2541</v>
      </c>
    </row>
    <row r="193" spans="42:42" ht="12.75" customHeight="1">
      <c r="AP193" s="8" t="s">
        <v>2542</v>
      </c>
    </row>
    <row r="194" spans="42:42" ht="12.75" customHeight="1">
      <c r="AP194" s="8" t="s">
        <v>2543</v>
      </c>
    </row>
    <row r="195" spans="42:42" ht="12.75" customHeight="1">
      <c r="AP195" s="8" t="s">
        <v>2544</v>
      </c>
    </row>
    <row r="196" spans="42:42" ht="12.75" customHeight="1">
      <c r="AP196" s="8" t="s">
        <v>2545</v>
      </c>
    </row>
    <row r="197" spans="42:42" ht="12.75" customHeight="1">
      <c r="AP197" s="8" t="s">
        <v>2546</v>
      </c>
    </row>
    <row r="198" spans="42:42" ht="12.75" customHeight="1">
      <c r="AP198" s="8" t="s">
        <v>2547</v>
      </c>
    </row>
    <row r="199" spans="42:42" ht="12.75" customHeight="1">
      <c r="AP199" s="8" t="s">
        <v>2548</v>
      </c>
    </row>
    <row r="200" spans="42:42" ht="12.75" customHeight="1">
      <c r="AP200" s="8" t="s">
        <v>2549</v>
      </c>
    </row>
    <row r="201" spans="42:42" ht="12.75" customHeight="1">
      <c r="AP201" s="8" t="s">
        <v>2550</v>
      </c>
    </row>
    <row r="202" spans="42:42" ht="12.75" customHeight="1">
      <c r="AP202" s="8" t="s">
        <v>2551</v>
      </c>
    </row>
    <row r="203" spans="42:42" ht="12.75" customHeight="1">
      <c r="AP203" s="8" t="s">
        <v>2552</v>
      </c>
    </row>
    <row r="204" spans="42:42" ht="12.75" customHeight="1">
      <c r="AP204" s="8" t="s">
        <v>2553</v>
      </c>
    </row>
    <row r="205" spans="42:42" ht="12.75" customHeight="1">
      <c r="AP205" s="8" t="s">
        <v>2554</v>
      </c>
    </row>
    <row r="206" spans="42:42" ht="12.75" customHeight="1">
      <c r="AP206" s="8" t="s">
        <v>2555</v>
      </c>
    </row>
    <row r="207" spans="42:42" ht="12.75" customHeight="1">
      <c r="AP207" s="8" t="s">
        <v>2556</v>
      </c>
    </row>
    <row r="208" spans="42:42" ht="12.75" customHeight="1">
      <c r="AP208" s="8" t="s">
        <v>2557</v>
      </c>
    </row>
    <row r="209" spans="42:42" ht="12.75" customHeight="1">
      <c r="AP209" s="8" t="s">
        <v>2558</v>
      </c>
    </row>
    <row r="210" spans="42:42" ht="12.75" customHeight="1">
      <c r="AP210" s="8" t="s">
        <v>2559</v>
      </c>
    </row>
    <row r="211" spans="42:42" ht="12.75" customHeight="1">
      <c r="AP211" s="8" t="s">
        <v>2560</v>
      </c>
    </row>
    <row r="212" spans="42:42" ht="12.75" customHeight="1">
      <c r="AP212" s="8" t="s">
        <v>2561</v>
      </c>
    </row>
    <row r="213" spans="42:42" ht="12.75" customHeight="1">
      <c r="AP213" s="8" t="s">
        <v>2562</v>
      </c>
    </row>
    <row r="214" spans="42:42" ht="12.75" customHeight="1">
      <c r="AP214" s="8" t="s">
        <v>2563</v>
      </c>
    </row>
    <row r="215" spans="42:42" ht="12.75" customHeight="1">
      <c r="AP215" s="8" t="s">
        <v>2564</v>
      </c>
    </row>
    <row r="216" spans="42:42" ht="12.75" customHeight="1">
      <c r="AP216" s="8" t="s">
        <v>2565</v>
      </c>
    </row>
    <row r="217" spans="42:42" ht="12.75" customHeight="1">
      <c r="AP217" s="8" t="s">
        <v>2566</v>
      </c>
    </row>
    <row r="218" spans="42:42" ht="12.75" customHeight="1">
      <c r="AP218" s="8" t="s">
        <v>2567</v>
      </c>
    </row>
    <row r="219" spans="42:42" ht="12.75" customHeight="1">
      <c r="AP219" s="8" t="s">
        <v>2568</v>
      </c>
    </row>
    <row r="220" spans="42:42" ht="12.75" customHeight="1">
      <c r="AP220" s="8" t="s">
        <v>2569</v>
      </c>
    </row>
    <row r="221" spans="42:42" ht="12.75" customHeight="1">
      <c r="AP221" s="8" t="s">
        <v>2570</v>
      </c>
    </row>
    <row r="222" spans="42:42" ht="12.75" customHeight="1">
      <c r="AP222" s="8" t="s">
        <v>2571</v>
      </c>
    </row>
    <row r="223" spans="42:42" ht="12.75" customHeight="1">
      <c r="AP223" s="8" t="s">
        <v>2572</v>
      </c>
    </row>
    <row r="224" spans="42:42" ht="12.75" customHeight="1">
      <c r="AP224" s="8" t="s">
        <v>2573</v>
      </c>
    </row>
    <row r="225" spans="42:42" ht="12.75" customHeight="1">
      <c r="AP225" s="8" t="s">
        <v>2574</v>
      </c>
    </row>
    <row r="226" spans="42:42" ht="12.75" customHeight="1">
      <c r="AP226" s="8" t="s">
        <v>2575</v>
      </c>
    </row>
    <row r="227" spans="42:42" ht="12.75" customHeight="1">
      <c r="AP227" s="8" t="s">
        <v>2576</v>
      </c>
    </row>
    <row r="228" spans="42:42" ht="12.75" customHeight="1">
      <c r="AP228" s="8" t="s">
        <v>2577</v>
      </c>
    </row>
    <row r="229" spans="42:42" ht="12.75" customHeight="1">
      <c r="AP229" s="8" t="s">
        <v>2578</v>
      </c>
    </row>
    <row r="230" spans="42:42" ht="12.75" customHeight="1">
      <c r="AP230" s="8" t="s">
        <v>2579</v>
      </c>
    </row>
    <row r="231" spans="42:42" ht="12.75" customHeight="1">
      <c r="AP231" s="8" t="s">
        <v>2580</v>
      </c>
    </row>
    <row r="232" spans="42:42" ht="12.75" customHeight="1">
      <c r="AP232" s="8" t="s">
        <v>2581</v>
      </c>
    </row>
    <row r="233" spans="42:42" ht="12.75" customHeight="1">
      <c r="AP233" s="8" t="s">
        <v>2582</v>
      </c>
    </row>
    <row r="234" spans="42:42" ht="12.75" customHeight="1">
      <c r="AP234" s="8" t="s">
        <v>2583</v>
      </c>
    </row>
    <row r="235" spans="42:42" ht="12.75" customHeight="1">
      <c r="AP235" s="8" t="s">
        <v>2584</v>
      </c>
    </row>
    <row r="236" spans="42:42" ht="12.75" customHeight="1">
      <c r="AP236" s="8" t="s">
        <v>2585</v>
      </c>
    </row>
    <row r="237" spans="42:42" ht="12.75" customHeight="1">
      <c r="AP237" s="8" t="s">
        <v>2586</v>
      </c>
    </row>
    <row r="238" spans="42:42" ht="12.75" customHeight="1">
      <c r="AP238" s="8" t="s">
        <v>2587</v>
      </c>
    </row>
    <row r="239" spans="42:42" ht="12.75" customHeight="1">
      <c r="AP239" s="8" t="s">
        <v>2588</v>
      </c>
    </row>
    <row r="240" spans="42:42" ht="12.75" customHeight="1">
      <c r="AP240" s="8" t="s">
        <v>2589</v>
      </c>
    </row>
    <row r="241" spans="42:42" ht="12.75" customHeight="1">
      <c r="AP241" s="8" t="s">
        <v>2590</v>
      </c>
    </row>
    <row r="242" spans="42:42" ht="12.75" customHeight="1">
      <c r="AP242" s="8" t="s">
        <v>2591</v>
      </c>
    </row>
    <row r="243" spans="42:42" ht="12.75" customHeight="1">
      <c r="AP243" s="8" t="s">
        <v>2592</v>
      </c>
    </row>
    <row r="244" spans="42:42" ht="12.75" customHeight="1">
      <c r="AP244" s="8" t="s">
        <v>2593</v>
      </c>
    </row>
    <row r="245" spans="42:42" ht="12.75" customHeight="1">
      <c r="AP245" s="8" t="s">
        <v>2594</v>
      </c>
    </row>
    <row r="246" spans="42:42" ht="12.75" customHeight="1">
      <c r="AP246" s="8" t="s">
        <v>2595</v>
      </c>
    </row>
    <row r="247" spans="42:42" ht="12.75" customHeight="1">
      <c r="AP247" s="8" t="s">
        <v>2596</v>
      </c>
    </row>
    <row r="248" spans="42:42" ht="12.75" customHeight="1">
      <c r="AP248" s="8" t="s">
        <v>2597</v>
      </c>
    </row>
    <row r="249" spans="42:42" ht="12.75" customHeight="1">
      <c r="AP249" s="8" t="s">
        <v>2598</v>
      </c>
    </row>
    <row r="250" spans="42:42" ht="12.75" customHeight="1">
      <c r="AP250" s="8" t="s">
        <v>2599</v>
      </c>
    </row>
    <row r="251" spans="42:42" ht="12.75" customHeight="1">
      <c r="AP251" s="8" t="s">
        <v>2600</v>
      </c>
    </row>
    <row r="252" spans="42:42" ht="12.75" customHeight="1">
      <c r="AP252" s="8" t="s">
        <v>2601</v>
      </c>
    </row>
    <row r="253" spans="42:42" ht="12.75" customHeight="1">
      <c r="AP253" s="8" t="s">
        <v>2602</v>
      </c>
    </row>
    <row r="254" spans="42:42" ht="12.75" customHeight="1">
      <c r="AP254" s="8" t="s">
        <v>2603</v>
      </c>
    </row>
    <row r="255" spans="42:42" ht="12.75" customHeight="1">
      <c r="AP255" s="8" t="s">
        <v>2604</v>
      </c>
    </row>
    <row r="256" spans="42:42" ht="12.75" customHeight="1">
      <c r="AP256" s="8" t="s">
        <v>2605</v>
      </c>
    </row>
    <row r="257" spans="42:42" ht="12.75" customHeight="1">
      <c r="AP257" s="8" t="s">
        <v>2606</v>
      </c>
    </row>
    <row r="258" spans="42:42" ht="12.75" customHeight="1">
      <c r="AP258" s="8" t="s">
        <v>2607</v>
      </c>
    </row>
    <row r="259" spans="42:42" ht="12.75" customHeight="1">
      <c r="AP259" s="8" t="s">
        <v>2608</v>
      </c>
    </row>
    <row r="260" spans="42:42" ht="12.75" customHeight="1">
      <c r="AP260" s="8" t="s">
        <v>2609</v>
      </c>
    </row>
    <row r="261" spans="42:42" ht="12.75" customHeight="1">
      <c r="AP261" s="8" t="s">
        <v>2610</v>
      </c>
    </row>
    <row r="262" spans="42:42" ht="5.0999999999999996" customHeight="1">
      <c r="AP262" s="8" t="s">
        <v>2611</v>
      </c>
    </row>
    <row r="263" spans="42:42" ht="5.0999999999999996" customHeight="1">
      <c r="AP263" s="8" t="s">
        <v>2612</v>
      </c>
    </row>
    <row r="264" spans="42:42" ht="5.0999999999999996" customHeight="1">
      <c r="AP264" s="8" t="s">
        <v>2613</v>
      </c>
    </row>
    <row r="265" spans="42:42" ht="5.0999999999999996" customHeight="1">
      <c r="AP265" s="8" t="s">
        <v>2614</v>
      </c>
    </row>
    <row r="266" spans="42:42" ht="5.0999999999999996" customHeight="1">
      <c r="AP266" s="8" t="s">
        <v>2615</v>
      </c>
    </row>
    <row r="267" spans="42:42" ht="5.0999999999999996" customHeight="1">
      <c r="AP267" s="8" t="s">
        <v>2616</v>
      </c>
    </row>
    <row r="268" spans="42:42" ht="5.0999999999999996" customHeight="1">
      <c r="AP268" s="8" t="s">
        <v>2617</v>
      </c>
    </row>
    <row r="269" spans="42:42" ht="5.0999999999999996" customHeight="1">
      <c r="AP269" s="8" t="s">
        <v>2618</v>
      </c>
    </row>
    <row r="270" spans="42:42" ht="5.0999999999999996" customHeight="1">
      <c r="AP270" s="8" t="s">
        <v>2619</v>
      </c>
    </row>
    <row r="271" spans="42:42" ht="5.0999999999999996" customHeight="1">
      <c r="AP271" s="8" t="s">
        <v>2620</v>
      </c>
    </row>
    <row r="272" spans="42:42" ht="5.0999999999999996" customHeight="1">
      <c r="AP272" s="8" t="s">
        <v>2621</v>
      </c>
    </row>
    <row r="273" spans="42:42" ht="5.0999999999999996" customHeight="1">
      <c r="AP273" s="8" t="s">
        <v>2622</v>
      </c>
    </row>
    <row r="274" spans="42:42" ht="5.0999999999999996" customHeight="1">
      <c r="AP274" s="8" t="s">
        <v>2623</v>
      </c>
    </row>
    <row r="275" spans="42:42" ht="5.0999999999999996" customHeight="1">
      <c r="AP275" s="8" t="s">
        <v>2624</v>
      </c>
    </row>
    <row r="276" spans="42:42" ht="5.0999999999999996" customHeight="1">
      <c r="AP276" s="8" t="s">
        <v>2625</v>
      </c>
    </row>
    <row r="277" spans="42:42" ht="5.0999999999999996" customHeight="1">
      <c r="AP277" s="8" t="s">
        <v>2626</v>
      </c>
    </row>
    <row r="278" spans="42:42" ht="5.0999999999999996" customHeight="1">
      <c r="AP278" s="8" t="s">
        <v>2627</v>
      </c>
    </row>
    <row r="279" spans="42:42" ht="5.0999999999999996" customHeight="1">
      <c r="AP279" s="8" t="s">
        <v>2628</v>
      </c>
    </row>
    <row r="280" spans="42:42" ht="5.0999999999999996" customHeight="1">
      <c r="AP280" s="8" t="s">
        <v>2629</v>
      </c>
    </row>
    <row r="281" spans="42:42" ht="5.0999999999999996" customHeight="1">
      <c r="AP281" s="8" t="s">
        <v>2630</v>
      </c>
    </row>
    <row r="282" spans="42:42" ht="5.0999999999999996" customHeight="1">
      <c r="AP282" s="8" t="s">
        <v>2631</v>
      </c>
    </row>
    <row r="283" spans="42:42" ht="5.0999999999999996" customHeight="1">
      <c r="AP283" s="8" t="s">
        <v>2632</v>
      </c>
    </row>
    <row r="284" spans="42:42" ht="5.0999999999999996" customHeight="1">
      <c r="AP284" s="8" t="s">
        <v>2633</v>
      </c>
    </row>
    <row r="285" spans="42:42" ht="5.0999999999999996" customHeight="1">
      <c r="AP285" s="8" t="s">
        <v>2634</v>
      </c>
    </row>
    <row r="286" spans="42:42" ht="5.0999999999999996" customHeight="1">
      <c r="AP286" s="8" t="s">
        <v>2635</v>
      </c>
    </row>
    <row r="287" spans="42:42" ht="5.0999999999999996" customHeight="1">
      <c r="AP287" s="8" t="s">
        <v>2636</v>
      </c>
    </row>
    <row r="288" spans="42:42" ht="5.0999999999999996" customHeight="1">
      <c r="AP288" s="8" t="s">
        <v>2637</v>
      </c>
    </row>
    <row r="289" spans="42:42" ht="5.0999999999999996" customHeight="1">
      <c r="AP289" s="8" t="s">
        <v>2638</v>
      </c>
    </row>
    <row r="290" spans="42:42" ht="5.0999999999999996" customHeight="1">
      <c r="AP290" s="8" t="s">
        <v>2639</v>
      </c>
    </row>
    <row r="291" spans="42:42" ht="5.0999999999999996" customHeight="1">
      <c r="AP291" s="8" t="s">
        <v>2640</v>
      </c>
    </row>
    <row r="292" spans="42:42" ht="5.0999999999999996" customHeight="1">
      <c r="AP292" s="8" t="s">
        <v>2641</v>
      </c>
    </row>
    <row r="293" spans="42:42" ht="5.0999999999999996" customHeight="1">
      <c r="AP293" s="8" t="s">
        <v>2642</v>
      </c>
    </row>
    <row r="294" spans="42:42" ht="5.0999999999999996" customHeight="1">
      <c r="AP294" s="8" t="s">
        <v>2643</v>
      </c>
    </row>
    <row r="295" spans="42:42" ht="5.0999999999999996" customHeight="1">
      <c r="AP295" s="8" t="s">
        <v>2644</v>
      </c>
    </row>
    <row r="296" spans="42:42" ht="5.0999999999999996" customHeight="1">
      <c r="AP296" s="8" t="s">
        <v>2645</v>
      </c>
    </row>
    <row r="297" spans="42:42" ht="5.0999999999999996" customHeight="1">
      <c r="AP297" s="8" t="s">
        <v>2646</v>
      </c>
    </row>
    <row r="298" spans="42:42" ht="5.0999999999999996" customHeight="1">
      <c r="AP298" s="8" t="s">
        <v>4894</v>
      </c>
    </row>
    <row r="299" spans="42:42" ht="5.0999999999999996" customHeight="1"/>
    <row r="300" spans="42:42" ht="5.0999999999999996" customHeight="1"/>
    <row r="301" spans="42:42" ht="5.0999999999999996" customHeight="1"/>
    <row r="302" spans="42:42" ht="5.0999999999999996" customHeight="1"/>
  </sheetData>
  <sheetProtection algorithmName="SHA-512" hashValue="/jYPzSAIgOXN9+jw48qj0H+P0E8zK37VaDHM13iu3nPHGrOCCC5Lia9EEIP/hcU+XfJNA135sQ+7+XFWA+EZbg==" saltValue="ZeETNE66tmov+WxYA5O8eQ==" spinCount="100000" sheet="1" selectLockedCells="1"/>
  <dataConsolidate link="1"/>
  <mergeCells count="35">
    <mergeCell ref="A1:AF2"/>
    <mergeCell ref="AD60:AE60"/>
    <mergeCell ref="AD57:AE57"/>
    <mergeCell ref="AD59:AE59"/>
    <mergeCell ref="W60:Y60"/>
    <mergeCell ref="N7:R7"/>
    <mergeCell ref="T7:AE7"/>
    <mergeCell ref="AD56:AE56"/>
    <mergeCell ref="AD58:AE58"/>
    <mergeCell ref="I5:S5"/>
    <mergeCell ref="S19:W19"/>
    <mergeCell ref="S24:W24"/>
    <mergeCell ref="M41:Q41"/>
    <mergeCell ref="M43:Q43"/>
    <mergeCell ref="V43:Z43"/>
    <mergeCell ref="L88:M88"/>
    <mergeCell ref="L89:M89"/>
    <mergeCell ref="L97:M97"/>
    <mergeCell ref="L92:M92"/>
    <mergeCell ref="L87:M87"/>
    <mergeCell ref="L90:M90"/>
    <mergeCell ref="L91:M91"/>
    <mergeCell ref="L95:M95"/>
    <mergeCell ref="L96:M96"/>
    <mergeCell ref="L94:M94"/>
    <mergeCell ref="L93:M93"/>
    <mergeCell ref="L86:M86"/>
    <mergeCell ref="F84:G84"/>
    <mergeCell ref="D23:H23"/>
    <mergeCell ref="I7:K7"/>
    <mergeCell ref="L84:M84"/>
    <mergeCell ref="D19:H19"/>
    <mergeCell ref="L85:M85"/>
    <mergeCell ref="G9:H9"/>
    <mergeCell ref="B9:D9"/>
  </mergeCells>
  <phoneticPr fontId="2"/>
  <conditionalFormatting sqref="D19">
    <cfRule type="expression" dxfId="25" priority="56" stopIfTrue="1">
      <formula>$AH$58=3</formula>
    </cfRule>
  </conditionalFormatting>
  <conditionalFormatting sqref="D23">
    <cfRule type="expression" dxfId="24" priority="7" stopIfTrue="1">
      <formula>$AH$58=3</formula>
    </cfRule>
  </conditionalFormatting>
  <conditionalFormatting sqref="D21:H21">
    <cfRule type="expression" dxfId="23" priority="24" stopIfTrue="1">
      <formula>$AH$58=3</formula>
    </cfRule>
  </conditionalFormatting>
  <conditionalFormatting sqref="D25:H25">
    <cfRule type="expression" dxfId="22" priority="21" stopIfTrue="1">
      <formula>$AH$58=3</formula>
    </cfRule>
  </conditionalFormatting>
  <conditionalFormatting sqref="D27:H27">
    <cfRule type="expression" dxfId="21" priority="16" stopIfTrue="1">
      <formula>$AH$58=3</formula>
    </cfRule>
  </conditionalFormatting>
  <conditionalFormatting sqref="M41">
    <cfRule type="expression" dxfId="20" priority="4" stopIfTrue="1">
      <formula>$AH$58=3</formula>
    </cfRule>
  </conditionalFormatting>
  <conditionalFormatting sqref="M43">
    <cfRule type="expression" dxfId="19" priority="3" stopIfTrue="1">
      <formula>$AH$58=3</formula>
    </cfRule>
  </conditionalFormatting>
  <conditionalFormatting sqref="M19:N19">
    <cfRule type="expression" dxfId="18" priority="55" stopIfTrue="1">
      <formula>$AH$58=3</formula>
    </cfRule>
  </conditionalFormatting>
  <conditionalFormatting sqref="M21:N21">
    <cfRule type="expression" dxfId="17" priority="20" stopIfTrue="1">
      <formula>$AH$58=3</formula>
    </cfRule>
  </conditionalFormatting>
  <conditionalFormatting sqref="M23:N23">
    <cfRule type="expression" dxfId="16" priority="50" stopIfTrue="1">
      <formula>$AH$58=3</formula>
    </cfRule>
  </conditionalFormatting>
  <conditionalFormatting sqref="M25:N25">
    <cfRule type="expression" dxfId="15" priority="22" stopIfTrue="1">
      <formula>$AH$58=3</formula>
    </cfRule>
  </conditionalFormatting>
  <conditionalFormatting sqref="M27:N27">
    <cfRule type="expression" dxfId="14" priority="17" stopIfTrue="1">
      <formula>$AH$58=3</formula>
    </cfRule>
  </conditionalFormatting>
  <conditionalFormatting sqref="O35">
    <cfRule type="expression" dxfId="13" priority="12" stopIfTrue="1">
      <formula>$AH$58=3</formula>
    </cfRule>
  </conditionalFormatting>
  <conditionalFormatting sqref="S19">
    <cfRule type="expression" dxfId="12" priority="6" stopIfTrue="1">
      <formula>$AH$58=3</formula>
    </cfRule>
  </conditionalFormatting>
  <conditionalFormatting sqref="S24">
    <cfRule type="expression" dxfId="11" priority="5" stopIfTrue="1">
      <formula>$AH$58=3</formula>
    </cfRule>
  </conditionalFormatting>
  <conditionalFormatting sqref="U23">
    <cfRule type="expression" dxfId="10" priority="51" stopIfTrue="1">
      <formula>$AH$58=3</formula>
    </cfRule>
  </conditionalFormatting>
  <conditionalFormatting sqref="U35">
    <cfRule type="expression" dxfId="9" priority="10" stopIfTrue="1">
      <formula>$AH$58=3</formula>
    </cfRule>
  </conditionalFormatting>
  <conditionalFormatting sqref="V43">
    <cfRule type="expression" dxfId="8" priority="2" stopIfTrue="1">
      <formula>$AH$58=3</formula>
    </cfRule>
  </conditionalFormatting>
  <conditionalFormatting sqref="Z19">
    <cfRule type="expression" dxfId="7" priority="52" stopIfTrue="1">
      <formula>$AH$58=3</formula>
    </cfRule>
  </conditionalFormatting>
  <conditionalFormatting sqref="AB19">
    <cfRule type="expression" dxfId="6" priority="26" stopIfTrue="1">
      <formula>$AH$58=3</formula>
    </cfRule>
  </conditionalFormatting>
  <conditionalFormatting sqref="AB23">
    <cfRule type="expression" dxfId="5" priority="25" stopIfTrue="1">
      <formula>$AH$58=3</formula>
    </cfRule>
  </conditionalFormatting>
  <conditionalFormatting sqref="AB30">
    <cfRule type="expression" dxfId="4" priority="1" stopIfTrue="1">
      <formula>$AH$58=3</formula>
    </cfRule>
  </conditionalFormatting>
  <conditionalFormatting sqref="AB35">
    <cfRule type="expression" dxfId="3" priority="8" stopIfTrue="1">
      <formula>$AH$58=3</formula>
    </cfRule>
  </conditionalFormatting>
  <conditionalFormatting sqref="AD19">
    <cfRule type="expression" dxfId="2" priority="49" stopIfTrue="1">
      <formula>$AH$58=3</formula>
    </cfRule>
  </conditionalFormatting>
  <conditionalFormatting sqref="AD23">
    <cfRule type="expression" dxfId="1" priority="48" stopIfTrue="1">
      <formula>$AH$58=3</formula>
    </cfRule>
  </conditionalFormatting>
  <conditionalFormatting sqref="AD35">
    <cfRule type="expression" dxfId="0" priority="9" stopIfTrue="1">
      <formula>$AH$58=3</formula>
    </cfRule>
  </conditionalFormatting>
  <dataValidations xWindow="451" yWindow="271" count="8">
    <dataValidation imeMode="hiragana" allowBlank="1" showInputMessage="1" showErrorMessage="1" sqref="T7" xr:uid="{00000000-0002-0000-0100-000001000000}"/>
    <dataValidation imeMode="hiragana" allowBlank="1" showErrorMessage="1" promptTitle="現場名称" prompt="サイトのＴＯＰ画面に表示される名称のため、可能でしたら枠内におさまる程度の文字数をお奨め致します。" sqref="G5" xr:uid="{00000000-0002-0000-0100-00000C000000}"/>
    <dataValidation allowBlank="1" showErrorMessage="1" sqref="AC56:AE59 W60:AE60" xr:uid="{00000000-0002-0000-0100-000016000000}"/>
    <dataValidation type="list" allowBlank="1" showInputMessage="1" showErrorMessage="1" sqref="I9" xr:uid="{00000000-0002-0000-0100-00002E000000}">
      <formula1>$AQ$1:$AQ$28</formula1>
    </dataValidation>
    <dataValidation type="list" allowBlank="1" showInputMessage="1" showErrorMessage="1" sqref="R9" xr:uid="{00000000-0002-0000-0100-000030000000}">
      <formula1>$AR$1:$AR$34</formula1>
    </dataValidation>
    <dataValidation type="list" allowBlank="1" showInputMessage="1" showErrorMessage="1" sqref="K9 M9 T9 V9" xr:uid="{00000000-0002-0000-0100-00002F000000}">
      <formula1>$AS$1:$AS$57</formula1>
    </dataValidation>
    <dataValidation type="list" allowBlank="1" showInputMessage="1" showErrorMessage="1" sqref="I7" xr:uid="{00000000-0002-0000-0100-000007000000}">
      <formula1>$AT$1:$AT$44</formula1>
    </dataValidation>
    <dataValidation type="list" allowBlank="1" showInputMessage="1" showErrorMessage="1" sqref="N7:R7" xr:uid="{FF9FD76F-9559-40E4-BF05-C3CCFCDB179C}">
      <formula1>INDIRECT($I$7)</formula1>
    </dataValidation>
  </dataValidations>
  <pageMargins left="0.70866141732283472" right="0.70866141732283472" top="0.74803149606299213" bottom="0.74803149606299213" header="0.31496062992125984" footer="0.31496062992125984"/>
  <pageSetup paperSize="9" scale="63" orientation="portrait" r:id="rId1"/>
  <headerFooter alignWithMargins="0"/>
  <ignoredErrors>
    <ignoredError sqref="V43 M43 M41 D19 S24 D2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49660" r:id="rId4" name="Check Box 7676">
              <controlPr defaultSize="0" autoFill="0" autoLine="0" autoPict="0">
                <anchor moveWithCells="1" sizeWithCells="1">
                  <from>
                    <xdr:col>7</xdr:col>
                    <xdr:colOff>60960</xdr:colOff>
                    <xdr:row>26</xdr:row>
                    <xdr:rowOff>144780</xdr:rowOff>
                  </from>
                  <to>
                    <xdr:col>7</xdr:col>
                    <xdr:colOff>251460</xdr:colOff>
                    <xdr:row>28</xdr:row>
                    <xdr:rowOff>38100</xdr:rowOff>
                  </to>
                </anchor>
              </controlPr>
            </control>
          </mc:Choice>
        </mc:AlternateContent>
        <mc:AlternateContent xmlns:mc="http://schemas.openxmlformats.org/markup-compatibility/2006">
          <mc:Choice Requires="x14">
            <control shapeId="49661" r:id="rId5" name="Check Box 7677">
              <controlPr defaultSize="0" autoFill="0" autoLine="0" autoPict="0">
                <anchor moveWithCells="1" sizeWithCells="1">
                  <from>
                    <xdr:col>7</xdr:col>
                    <xdr:colOff>60960</xdr:colOff>
                    <xdr:row>27</xdr:row>
                    <xdr:rowOff>144780</xdr:rowOff>
                  </from>
                  <to>
                    <xdr:col>7</xdr:col>
                    <xdr:colOff>251460</xdr:colOff>
                    <xdr:row>29</xdr:row>
                    <xdr:rowOff>38100</xdr:rowOff>
                  </to>
                </anchor>
              </controlPr>
            </control>
          </mc:Choice>
        </mc:AlternateContent>
        <mc:AlternateContent xmlns:mc="http://schemas.openxmlformats.org/markup-compatibility/2006">
          <mc:Choice Requires="x14">
            <control shapeId="49662" r:id="rId6" name="Check Box 7678">
              <controlPr defaultSize="0" autoFill="0" autoLine="0" autoPict="0">
                <anchor moveWithCells="1" sizeWithCells="1">
                  <from>
                    <xdr:col>7</xdr:col>
                    <xdr:colOff>60960</xdr:colOff>
                    <xdr:row>28</xdr:row>
                    <xdr:rowOff>144780</xdr:rowOff>
                  </from>
                  <to>
                    <xdr:col>7</xdr:col>
                    <xdr:colOff>251460</xdr:colOff>
                    <xdr:row>30</xdr:row>
                    <xdr:rowOff>38100</xdr:rowOff>
                  </to>
                </anchor>
              </controlPr>
            </control>
          </mc:Choice>
        </mc:AlternateContent>
        <mc:AlternateContent xmlns:mc="http://schemas.openxmlformats.org/markup-compatibility/2006">
          <mc:Choice Requires="x14">
            <control shapeId="49663" r:id="rId7" name="Check Box 7679">
              <controlPr defaultSize="0" autoFill="0" autoLine="0" autoPict="0">
                <anchor moveWithCells="1" sizeWithCells="1">
                  <from>
                    <xdr:col>7</xdr:col>
                    <xdr:colOff>60960</xdr:colOff>
                    <xdr:row>29</xdr:row>
                    <xdr:rowOff>144780</xdr:rowOff>
                  </from>
                  <to>
                    <xdr:col>7</xdr:col>
                    <xdr:colOff>251460</xdr:colOff>
                    <xdr:row>31</xdr:row>
                    <xdr:rowOff>38100</xdr:rowOff>
                  </to>
                </anchor>
              </controlPr>
            </control>
          </mc:Choice>
        </mc:AlternateContent>
        <mc:AlternateContent xmlns:mc="http://schemas.openxmlformats.org/markup-compatibility/2006">
          <mc:Choice Requires="x14">
            <control shapeId="49664" r:id="rId8" name="Check Box 7680">
              <controlPr defaultSize="0" autoFill="0" autoLine="0" autoPict="0">
                <anchor moveWithCells="1" sizeWithCells="1">
                  <from>
                    <xdr:col>7</xdr:col>
                    <xdr:colOff>60960</xdr:colOff>
                    <xdr:row>30</xdr:row>
                    <xdr:rowOff>144780</xdr:rowOff>
                  </from>
                  <to>
                    <xdr:col>7</xdr:col>
                    <xdr:colOff>251460</xdr:colOff>
                    <xdr:row>32</xdr:row>
                    <xdr:rowOff>38100</xdr:rowOff>
                  </to>
                </anchor>
              </controlPr>
            </control>
          </mc:Choice>
        </mc:AlternateContent>
        <mc:AlternateContent xmlns:mc="http://schemas.openxmlformats.org/markup-compatibility/2006">
          <mc:Choice Requires="x14">
            <control shapeId="49665" r:id="rId9" name="Check Box 7681">
              <controlPr defaultSize="0" autoFill="0" autoLine="0" autoPict="0">
                <anchor moveWithCells="1" sizeWithCells="1">
                  <from>
                    <xdr:col>7</xdr:col>
                    <xdr:colOff>60960</xdr:colOff>
                    <xdr:row>31</xdr:row>
                    <xdr:rowOff>144780</xdr:rowOff>
                  </from>
                  <to>
                    <xdr:col>7</xdr:col>
                    <xdr:colOff>251460</xdr:colOff>
                    <xdr:row>33</xdr:row>
                    <xdr:rowOff>38100</xdr:rowOff>
                  </to>
                </anchor>
              </controlPr>
            </control>
          </mc:Choice>
        </mc:AlternateContent>
        <mc:AlternateContent xmlns:mc="http://schemas.openxmlformats.org/markup-compatibility/2006">
          <mc:Choice Requires="x14">
            <control shapeId="49666" r:id="rId10" name="Check Box 7682">
              <controlPr defaultSize="0" autoFill="0" autoLine="0" autoPict="0">
                <anchor moveWithCells="1" sizeWithCells="1">
                  <from>
                    <xdr:col>7</xdr:col>
                    <xdr:colOff>60960</xdr:colOff>
                    <xdr:row>32</xdr:row>
                    <xdr:rowOff>144780</xdr:rowOff>
                  </from>
                  <to>
                    <xdr:col>7</xdr:col>
                    <xdr:colOff>251460</xdr:colOff>
                    <xdr:row>34</xdr:row>
                    <xdr:rowOff>38100</xdr:rowOff>
                  </to>
                </anchor>
              </controlPr>
            </control>
          </mc:Choice>
        </mc:AlternateContent>
        <mc:AlternateContent xmlns:mc="http://schemas.openxmlformats.org/markup-compatibility/2006">
          <mc:Choice Requires="x14">
            <control shapeId="49713" r:id="rId11" name="Check Box 7698">
              <controlPr defaultSize="0" autoFill="0" autoLine="0" autoPict="0">
                <anchor moveWithCells="1" sizeWithCells="1">
                  <from>
                    <xdr:col>12</xdr:col>
                    <xdr:colOff>53340</xdr:colOff>
                    <xdr:row>34</xdr:row>
                    <xdr:rowOff>30480</xdr:rowOff>
                  </from>
                  <to>
                    <xdr:col>13</xdr:col>
                    <xdr:colOff>15240</xdr:colOff>
                    <xdr:row>35</xdr:row>
                    <xdr:rowOff>83820</xdr:rowOff>
                  </to>
                </anchor>
              </controlPr>
            </control>
          </mc:Choice>
        </mc:AlternateContent>
        <mc:AlternateContent xmlns:mc="http://schemas.openxmlformats.org/markup-compatibility/2006">
          <mc:Choice Requires="x14">
            <control shapeId="49706" r:id="rId12" name="Check Box 7691">
              <controlPr defaultSize="0" autoFill="0" autoLine="0" autoPict="0">
                <anchor moveWithCells="1" sizeWithCells="1">
                  <from>
                    <xdr:col>12</xdr:col>
                    <xdr:colOff>53340</xdr:colOff>
                    <xdr:row>26</xdr:row>
                    <xdr:rowOff>129540</xdr:rowOff>
                  </from>
                  <to>
                    <xdr:col>13</xdr:col>
                    <xdr:colOff>15240</xdr:colOff>
                    <xdr:row>28</xdr:row>
                    <xdr:rowOff>30480</xdr:rowOff>
                  </to>
                </anchor>
              </controlPr>
            </control>
          </mc:Choice>
        </mc:AlternateContent>
        <mc:AlternateContent xmlns:mc="http://schemas.openxmlformats.org/markup-compatibility/2006">
          <mc:Choice Requires="x14">
            <control shapeId="49707" r:id="rId13" name="Check Box 7692">
              <controlPr defaultSize="0" autoFill="0" autoLine="0" autoPict="0">
                <anchor moveWithCells="1" sizeWithCells="1">
                  <from>
                    <xdr:col>12</xdr:col>
                    <xdr:colOff>53340</xdr:colOff>
                    <xdr:row>27</xdr:row>
                    <xdr:rowOff>137160</xdr:rowOff>
                  </from>
                  <to>
                    <xdr:col>13</xdr:col>
                    <xdr:colOff>15240</xdr:colOff>
                    <xdr:row>29</xdr:row>
                    <xdr:rowOff>30480</xdr:rowOff>
                  </to>
                </anchor>
              </controlPr>
            </control>
          </mc:Choice>
        </mc:AlternateContent>
        <mc:AlternateContent xmlns:mc="http://schemas.openxmlformats.org/markup-compatibility/2006">
          <mc:Choice Requires="x14">
            <control shapeId="49708" r:id="rId14" name="Check Box 7693">
              <controlPr defaultSize="0" autoFill="0" autoLine="0" autoPict="0">
                <anchor moveWithCells="1" sizeWithCells="1">
                  <from>
                    <xdr:col>12</xdr:col>
                    <xdr:colOff>53340</xdr:colOff>
                    <xdr:row>28</xdr:row>
                    <xdr:rowOff>137160</xdr:rowOff>
                  </from>
                  <to>
                    <xdr:col>13</xdr:col>
                    <xdr:colOff>15240</xdr:colOff>
                    <xdr:row>30</xdr:row>
                    <xdr:rowOff>30480</xdr:rowOff>
                  </to>
                </anchor>
              </controlPr>
            </control>
          </mc:Choice>
        </mc:AlternateContent>
        <mc:AlternateContent xmlns:mc="http://schemas.openxmlformats.org/markup-compatibility/2006">
          <mc:Choice Requires="x14">
            <control shapeId="49709" r:id="rId15" name="Check Box 7694">
              <controlPr defaultSize="0" autoFill="0" autoLine="0" autoPict="0">
                <anchor moveWithCells="1" sizeWithCells="1">
                  <from>
                    <xdr:col>12</xdr:col>
                    <xdr:colOff>53340</xdr:colOff>
                    <xdr:row>29</xdr:row>
                    <xdr:rowOff>152400</xdr:rowOff>
                  </from>
                  <to>
                    <xdr:col>13</xdr:col>
                    <xdr:colOff>15240</xdr:colOff>
                    <xdr:row>31</xdr:row>
                    <xdr:rowOff>45720</xdr:rowOff>
                  </to>
                </anchor>
              </controlPr>
            </control>
          </mc:Choice>
        </mc:AlternateContent>
        <mc:AlternateContent xmlns:mc="http://schemas.openxmlformats.org/markup-compatibility/2006">
          <mc:Choice Requires="x14">
            <control shapeId="49710" r:id="rId16" name="Check Box 7695">
              <controlPr defaultSize="0" autoFill="0" autoLine="0" autoPict="0">
                <anchor moveWithCells="1" sizeWithCells="1">
                  <from>
                    <xdr:col>12</xdr:col>
                    <xdr:colOff>53340</xdr:colOff>
                    <xdr:row>30</xdr:row>
                    <xdr:rowOff>152400</xdr:rowOff>
                  </from>
                  <to>
                    <xdr:col>13</xdr:col>
                    <xdr:colOff>15240</xdr:colOff>
                    <xdr:row>32</xdr:row>
                    <xdr:rowOff>53340</xdr:rowOff>
                  </to>
                </anchor>
              </controlPr>
            </control>
          </mc:Choice>
        </mc:AlternateContent>
        <mc:AlternateContent xmlns:mc="http://schemas.openxmlformats.org/markup-compatibility/2006">
          <mc:Choice Requires="x14">
            <control shapeId="49711" r:id="rId17" name="Check Box 7696">
              <controlPr defaultSize="0" autoFill="0" autoLine="0" autoPict="0">
                <anchor moveWithCells="1" sizeWithCells="1">
                  <from>
                    <xdr:col>12</xdr:col>
                    <xdr:colOff>53340</xdr:colOff>
                    <xdr:row>32</xdr:row>
                    <xdr:rowOff>7620</xdr:rowOff>
                  </from>
                  <to>
                    <xdr:col>13</xdr:col>
                    <xdr:colOff>15240</xdr:colOff>
                    <xdr:row>33</xdr:row>
                    <xdr:rowOff>60960</xdr:rowOff>
                  </to>
                </anchor>
              </controlPr>
            </control>
          </mc:Choice>
        </mc:AlternateContent>
        <mc:AlternateContent xmlns:mc="http://schemas.openxmlformats.org/markup-compatibility/2006">
          <mc:Choice Requires="x14">
            <control shapeId="49712" r:id="rId18" name="Check Box 7697">
              <controlPr defaultSize="0" autoFill="0" autoLine="0" autoPict="0">
                <anchor moveWithCells="1" sizeWithCells="1">
                  <from>
                    <xdr:col>12</xdr:col>
                    <xdr:colOff>53340</xdr:colOff>
                    <xdr:row>33</xdr:row>
                    <xdr:rowOff>15240</xdr:rowOff>
                  </from>
                  <to>
                    <xdr:col>13</xdr:col>
                    <xdr:colOff>15240</xdr:colOff>
                    <xdr:row>34</xdr:row>
                    <xdr:rowOff>68580</xdr:rowOff>
                  </to>
                </anchor>
              </controlPr>
            </control>
          </mc:Choice>
        </mc:AlternateContent>
        <mc:AlternateContent xmlns:mc="http://schemas.openxmlformats.org/markup-compatibility/2006">
          <mc:Choice Requires="x14">
            <control shapeId="49714" r:id="rId19" name="Check Box 7730">
              <controlPr defaultSize="0" autoFill="0" autoLine="0" autoPict="0">
                <anchor moveWithCells="1">
                  <from>
                    <xdr:col>2</xdr:col>
                    <xdr:colOff>7620</xdr:colOff>
                    <xdr:row>26</xdr:row>
                    <xdr:rowOff>114300</xdr:rowOff>
                  </from>
                  <to>
                    <xdr:col>5</xdr:col>
                    <xdr:colOff>0</xdr:colOff>
                    <xdr:row>28</xdr:row>
                    <xdr:rowOff>30480</xdr:rowOff>
                  </to>
                </anchor>
              </controlPr>
            </control>
          </mc:Choice>
        </mc:AlternateContent>
        <mc:AlternateContent xmlns:mc="http://schemas.openxmlformats.org/markup-compatibility/2006">
          <mc:Choice Requires="x14">
            <control shapeId="49715" r:id="rId20" name="Check Box 7731">
              <controlPr defaultSize="0" autoFill="0" autoLine="0" autoPict="0">
                <anchor moveWithCells="1">
                  <from>
                    <xdr:col>2</xdr:col>
                    <xdr:colOff>7620</xdr:colOff>
                    <xdr:row>27</xdr:row>
                    <xdr:rowOff>114300</xdr:rowOff>
                  </from>
                  <to>
                    <xdr:col>5</xdr:col>
                    <xdr:colOff>0</xdr:colOff>
                    <xdr:row>29</xdr:row>
                    <xdr:rowOff>30480</xdr:rowOff>
                  </to>
                </anchor>
              </controlPr>
            </control>
          </mc:Choice>
        </mc:AlternateContent>
        <mc:AlternateContent xmlns:mc="http://schemas.openxmlformats.org/markup-compatibility/2006">
          <mc:Choice Requires="x14">
            <control shapeId="49716" r:id="rId21" name="Check Box 7732">
              <controlPr defaultSize="0" autoFill="0" autoLine="0" autoPict="0">
                <anchor moveWithCells="1">
                  <from>
                    <xdr:col>2</xdr:col>
                    <xdr:colOff>7620</xdr:colOff>
                    <xdr:row>28</xdr:row>
                    <xdr:rowOff>114300</xdr:rowOff>
                  </from>
                  <to>
                    <xdr:col>5</xdr:col>
                    <xdr:colOff>0</xdr:colOff>
                    <xdr:row>30</xdr:row>
                    <xdr:rowOff>30480</xdr:rowOff>
                  </to>
                </anchor>
              </controlPr>
            </control>
          </mc:Choice>
        </mc:AlternateContent>
        <mc:AlternateContent xmlns:mc="http://schemas.openxmlformats.org/markup-compatibility/2006">
          <mc:Choice Requires="x14">
            <control shapeId="49717" r:id="rId22" name="Check Box 7733">
              <controlPr defaultSize="0" autoFill="0" autoLine="0" autoPict="0">
                <anchor moveWithCells="1">
                  <from>
                    <xdr:col>2</xdr:col>
                    <xdr:colOff>7620</xdr:colOff>
                    <xdr:row>29</xdr:row>
                    <xdr:rowOff>121920</xdr:rowOff>
                  </from>
                  <to>
                    <xdr:col>5</xdr:col>
                    <xdr:colOff>0</xdr:colOff>
                    <xdr:row>31</xdr:row>
                    <xdr:rowOff>38100</xdr:rowOff>
                  </to>
                </anchor>
              </controlPr>
            </control>
          </mc:Choice>
        </mc:AlternateContent>
        <mc:AlternateContent xmlns:mc="http://schemas.openxmlformats.org/markup-compatibility/2006">
          <mc:Choice Requires="x14">
            <control shapeId="49718" r:id="rId23" name="Check Box 7734">
              <controlPr defaultSize="0" autoFill="0" autoLine="0" autoPict="0">
                <anchor moveWithCells="1">
                  <from>
                    <xdr:col>2</xdr:col>
                    <xdr:colOff>7620</xdr:colOff>
                    <xdr:row>30</xdr:row>
                    <xdr:rowOff>137160</xdr:rowOff>
                  </from>
                  <to>
                    <xdr:col>5</xdr:col>
                    <xdr:colOff>0</xdr:colOff>
                    <xdr:row>32</xdr:row>
                    <xdr:rowOff>38100</xdr:rowOff>
                  </to>
                </anchor>
              </controlPr>
            </control>
          </mc:Choice>
        </mc:AlternateContent>
        <mc:AlternateContent xmlns:mc="http://schemas.openxmlformats.org/markup-compatibility/2006">
          <mc:Choice Requires="x14">
            <control shapeId="49719" r:id="rId24" name="Check Box 7735">
              <controlPr defaultSize="0" autoFill="0" autoLine="0" autoPict="0">
                <anchor moveWithCells="1">
                  <from>
                    <xdr:col>17</xdr:col>
                    <xdr:colOff>60960</xdr:colOff>
                    <xdr:row>26</xdr:row>
                    <xdr:rowOff>121920</xdr:rowOff>
                  </from>
                  <to>
                    <xdr:col>20</xdr:col>
                    <xdr:colOff>60960</xdr:colOff>
                    <xdr:row>28</xdr:row>
                    <xdr:rowOff>38100</xdr:rowOff>
                  </to>
                </anchor>
              </controlPr>
            </control>
          </mc:Choice>
        </mc:AlternateContent>
        <mc:AlternateContent xmlns:mc="http://schemas.openxmlformats.org/markup-compatibility/2006">
          <mc:Choice Requires="x14">
            <control shapeId="49720" r:id="rId25" name="Check Box 7736">
              <controlPr defaultSize="0" autoFill="0" autoLine="0" autoPict="0">
                <anchor moveWithCells="1">
                  <from>
                    <xdr:col>17</xdr:col>
                    <xdr:colOff>60960</xdr:colOff>
                    <xdr:row>27</xdr:row>
                    <xdr:rowOff>114300</xdr:rowOff>
                  </from>
                  <to>
                    <xdr:col>20</xdr:col>
                    <xdr:colOff>68580</xdr:colOff>
                    <xdr:row>29</xdr:row>
                    <xdr:rowOff>30480</xdr:rowOff>
                  </to>
                </anchor>
              </controlPr>
            </control>
          </mc:Choice>
        </mc:AlternateContent>
        <mc:AlternateContent xmlns:mc="http://schemas.openxmlformats.org/markup-compatibility/2006">
          <mc:Choice Requires="x14">
            <control shapeId="49721" r:id="rId26" name="Check Box 7737">
              <controlPr defaultSize="0" autoFill="0" autoLine="0" autoPict="0">
                <anchor moveWithCells="1">
                  <from>
                    <xdr:col>17</xdr:col>
                    <xdr:colOff>60960</xdr:colOff>
                    <xdr:row>28</xdr:row>
                    <xdr:rowOff>121920</xdr:rowOff>
                  </from>
                  <to>
                    <xdr:col>20</xdr:col>
                    <xdr:colOff>68580</xdr:colOff>
                    <xdr:row>30</xdr:row>
                    <xdr:rowOff>38100</xdr:rowOff>
                  </to>
                </anchor>
              </controlPr>
            </control>
          </mc:Choice>
        </mc:AlternateContent>
        <mc:AlternateContent xmlns:mc="http://schemas.openxmlformats.org/markup-compatibility/2006">
          <mc:Choice Requires="x14">
            <control shapeId="49722" r:id="rId27" name="Check Box 7738">
              <controlPr defaultSize="0" autoFill="0" autoLine="0" autoPict="0">
                <anchor moveWithCells="1">
                  <from>
                    <xdr:col>17</xdr:col>
                    <xdr:colOff>60960</xdr:colOff>
                    <xdr:row>29</xdr:row>
                    <xdr:rowOff>114300</xdr:rowOff>
                  </from>
                  <to>
                    <xdr:col>20</xdr:col>
                    <xdr:colOff>68580</xdr:colOff>
                    <xdr:row>31</xdr:row>
                    <xdr:rowOff>30480</xdr:rowOff>
                  </to>
                </anchor>
              </controlPr>
            </control>
          </mc:Choice>
        </mc:AlternateContent>
        <mc:AlternateContent xmlns:mc="http://schemas.openxmlformats.org/markup-compatibility/2006">
          <mc:Choice Requires="x14">
            <control shapeId="49723" r:id="rId28" name="Check Box 7739">
              <controlPr defaultSize="0" autoFill="0" autoLine="0" autoPict="0">
                <anchor moveWithCells="1">
                  <from>
                    <xdr:col>17</xdr:col>
                    <xdr:colOff>60960</xdr:colOff>
                    <xdr:row>30</xdr:row>
                    <xdr:rowOff>114300</xdr:rowOff>
                  </from>
                  <to>
                    <xdr:col>20</xdr:col>
                    <xdr:colOff>68580</xdr:colOff>
                    <xdr:row>32</xdr:row>
                    <xdr:rowOff>30480</xdr:rowOff>
                  </to>
                </anchor>
              </controlPr>
            </control>
          </mc:Choice>
        </mc:AlternateContent>
        <mc:AlternateContent xmlns:mc="http://schemas.openxmlformats.org/markup-compatibility/2006">
          <mc:Choice Requires="x14">
            <control shapeId="49724" r:id="rId29" name="Check Box 7740">
              <controlPr defaultSize="0" autoFill="0" autoLine="0" autoPict="0">
                <anchor moveWithCells="1">
                  <from>
                    <xdr:col>17</xdr:col>
                    <xdr:colOff>60960</xdr:colOff>
                    <xdr:row>31</xdr:row>
                    <xdr:rowOff>114300</xdr:rowOff>
                  </from>
                  <to>
                    <xdr:col>20</xdr:col>
                    <xdr:colOff>68580</xdr:colOff>
                    <xdr:row>33</xdr:row>
                    <xdr:rowOff>38100</xdr:rowOff>
                  </to>
                </anchor>
              </controlPr>
            </control>
          </mc:Choice>
        </mc:AlternateContent>
        <mc:AlternateContent xmlns:mc="http://schemas.openxmlformats.org/markup-compatibility/2006">
          <mc:Choice Requires="x14">
            <control shapeId="49725" r:id="rId30" name="Check Box 7741">
              <controlPr defaultSize="0" autoFill="0" autoLine="0" autoPict="0">
                <anchor moveWithCells="1">
                  <from>
                    <xdr:col>17</xdr:col>
                    <xdr:colOff>68580</xdr:colOff>
                    <xdr:row>32</xdr:row>
                    <xdr:rowOff>121920</xdr:rowOff>
                  </from>
                  <to>
                    <xdr:col>20</xdr:col>
                    <xdr:colOff>76200</xdr:colOff>
                    <xdr:row>34</xdr:row>
                    <xdr:rowOff>45720</xdr:rowOff>
                  </to>
                </anchor>
              </controlPr>
            </control>
          </mc:Choice>
        </mc:AlternateContent>
        <mc:AlternateContent xmlns:mc="http://schemas.openxmlformats.org/markup-compatibility/2006">
          <mc:Choice Requires="x14">
            <control shapeId="49726" r:id="rId31" name="Check Box 7742">
              <controlPr defaultSize="0" autoFill="0" autoLine="0" autoPict="0">
                <anchor moveWithCells="1">
                  <from>
                    <xdr:col>17</xdr:col>
                    <xdr:colOff>68580</xdr:colOff>
                    <xdr:row>33</xdr:row>
                    <xdr:rowOff>121920</xdr:rowOff>
                  </from>
                  <to>
                    <xdr:col>20</xdr:col>
                    <xdr:colOff>76200</xdr:colOff>
                    <xdr:row>35</xdr:row>
                    <xdr:rowOff>45720</xdr:rowOff>
                  </to>
                </anchor>
              </controlPr>
            </control>
          </mc:Choice>
        </mc:AlternateContent>
        <mc:AlternateContent xmlns:mc="http://schemas.openxmlformats.org/markup-compatibility/2006">
          <mc:Choice Requires="x14">
            <control shapeId="49727" r:id="rId32" name="Check Box 7743">
              <controlPr defaultSize="0" autoFill="0" autoLine="0" autoPict="0">
                <anchor moveWithCells="1">
                  <from>
                    <xdr:col>12</xdr:col>
                    <xdr:colOff>38100</xdr:colOff>
                    <xdr:row>17</xdr:row>
                    <xdr:rowOff>137160</xdr:rowOff>
                  </from>
                  <to>
                    <xdr:col>13</xdr:col>
                    <xdr:colOff>30480</xdr:colOff>
                    <xdr:row>19</xdr:row>
                    <xdr:rowOff>45720</xdr:rowOff>
                  </to>
                </anchor>
              </controlPr>
            </control>
          </mc:Choice>
        </mc:AlternateContent>
        <mc:AlternateContent xmlns:mc="http://schemas.openxmlformats.org/markup-compatibility/2006">
          <mc:Choice Requires="x14">
            <control shapeId="49728" r:id="rId33" name="Check Box 7744">
              <controlPr defaultSize="0" autoFill="0" autoLine="0" autoPict="0">
                <anchor moveWithCells="1">
                  <from>
                    <xdr:col>14</xdr:col>
                    <xdr:colOff>30480</xdr:colOff>
                    <xdr:row>17</xdr:row>
                    <xdr:rowOff>137160</xdr:rowOff>
                  </from>
                  <to>
                    <xdr:col>15</xdr:col>
                    <xdr:colOff>22860</xdr:colOff>
                    <xdr:row>19</xdr:row>
                    <xdr:rowOff>45720</xdr:rowOff>
                  </to>
                </anchor>
              </controlPr>
            </control>
          </mc:Choice>
        </mc:AlternateContent>
        <mc:AlternateContent xmlns:mc="http://schemas.openxmlformats.org/markup-compatibility/2006">
          <mc:Choice Requires="x14">
            <control shapeId="49729" r:id="rId34" name="Check Box 7745">
              <controlPr defaultSize="0" autoFill="0" autoLine="0" autoPict="0">
                <anchor moveWithCells="1">
                  <from>
                    <xdr:col>12</xdr:col>
                    <xdr:colOff>30480</xdr:colOff>
                    <xdr:row>21</xdr:row>
                    <xdr:rowOff>106680</xdr:rowOff>
                  </from>
                  <to>
                    <xdr:col>13</xdr:col>
                    <xdr:colOff>30480</xdr:colOff>
                    <xdr:row>23</xdr:row>
                    <xdr:rowOff>22860</xdr:rowOff>
                  </to>
                </anchor>
              </controlPr>
            </control>
          </mc:Choice>
        </mc:AlternateContent>
        <mc:AlternateContent xmlns:mc="http://schemas.openxmlformats.org/markup-compatibility/2006">
          <mc:Choice Requires="x14">
            <control shapeId="49730" r:id="rId35" name="Check Box 7746">
              <controlPr defaultSize="0" autoFill="0" autoLine="0" autoPict="0">
                <anchor moveWithCells="1">
                  <from>
                    <xdr:col>14</xdr:col>
                    <xdr:colOff>30480</xdr:colOff>
                    <xdr:row>21</xdr:row>
                    <xdr:rowOff>114300</xdr:rowOff>
                  </from>
                  <to>
                    <xdr:col>14</xdr:col>
                    <xdr:colOff>259080</xdr:colOff>
                    <xdr:row>23</xdr:row>
                    <xdr:rowOff>30480</xdr:rowOff>
                  </to>
                </anchor>
              </controlPr>
            </control>
          </mc:Choice>
        </mc:AlternateContent>
        <mc:AlternateContent xmlns:mc="http://schemas.openxmlformats.org/markup-compatibility/2006">
          <mc:Choice Requires="x14">
            <control shapeId="49733" r:id="rId36" name="Check Box 7749">
              <controlPr defaultSize="0" autoFill="0" autoLine="0" autoPict="0">
                <anchor moveWithCells="1">
                  <from>
                    <xdr:col>26</xdr:col>
                    <xdr:colOff>38100</xdr:colOff>
                    <xdr:row>22</xdr:row>
                    <xdr:rowOff>76200</xdr:rowOff>
                  </from>
                  <to>
                    <xdr:col>26</xdr:col>
                    <xdr:colOff>266700</xdr:colOff>
                    <xdr:row>23</xdr:row>
                    <xdr:rowOff>152400</xdr:rowOff>
                  </to>
                </anchor>
              </controlPr>
            </control>
          </mc:Choice>
        </mc:AlternateContent>
        <mc:AlternateContent xmlns:mc="http://schemas.openxmlformats.org/markup-compatibility/2006">
          <mc:Choice Requires="x14">
            <control shapeId="49734" r:id="rId37" name="Check Box 7750">
              <controlPr defaultSize="0" autoFill="0" autoLine="0" autoPict="0">
                <anchor moveWithCells="1">
                  <from>
                    <xdr:col>28</xdr:col>
                    <xdr:colOff>38100</xdr:colOff>
                    <xdr:row>22</xdr:row>
                    <xdr:rowOff>76200</xdr:rowOff>
                  </from>
                  <to>
                    <xdr:col>28</xdr:col>
                    <xdr:colOff>228600</xdr:colOff>
                    <xdr:row>23</xdr:row>
                    <xdr:rowOff>152400</xdr:rowOff>
                  </to>
                </anchor>
              </controlPr>
            </control>
          </mc:Choice>
        </mc:AlternateContent>
        <mc:AlternateContent xmlns:mc="http://schemas.openxmlformats.org/markup-compatibility/2006">
          <mc:Choice Requires="x14">
            <control shapeId="49731" r:id="rId38" name="Check Box 7747">
              <controlPr defaultSize="0" autoFill="0" autoLine="0" autoPict="0">
                <anchor moveWithCells="1">
                  <from>
                    <xdr:col>26</xdr:col>
                    <xdr:colOff>38100</xdr:colOff>
                    <xdr:row>17</xdr:row>
                    <xdr:rowOff>137160</xdr:rowOff>
                  </from>
                  <to>
                    <xdr:col>27</xdr:col>
                    <xdr:colOff>30480</xdr:colOff>
                    <xdr:row>19</xdr:row>
                    <xdr:rowOff>68580</xdr:rowOff>
                  </to>
                </anchor>
              </controlPr>
            </control>
          </mc:Choice>
        </mc:AlternateContent>
        <mc:AlternateContent xmlns:mc="http://schemas.openxmlformats.org/markup-compatibility/2006">
          <mc:Choice Requires="x14">
            <control shapeId="49732" r:id="rId39" name="Check Box 7748">
              <controlPr defaultSize="0" autoFill="0" autoLine="0" autoPict="0">
                <anchor moveWithCells="1">
                  <from>
                    <xdr:col>28</xdr:col>
                    <xdr:colOff>30480</xdr:colOff>
                    <xdr:row>17</xdr:row>
                    <xdr:rowOff>152400</xdr:rowOff>
                  </from>
                  <to>
                    <xdr:col>28</xdr:col>
                    <xdr:colOff>236220</xdr:colOff>
                    <xdr:row>19</xdr:row>
                    <xdr:rowOff>68580</xdr:rowOff>
                  </to>
                </anchor>
              </controlPr>
            </control>
          </mc:Choice>
        </mc:AlternateContent>
        <mc:AlternateContent xmlns:mc="http://schemas.openxmlformats.org/markup-compatibility/2006">
          <mc:Choice Requires="x14">
            <control shapeId="49735" r:id="rId40" name="Check Box 7751">
              <controlPr defaultSize="0" autoFill="0" autoLine="0" autoPict="0">
                <anchor moveWithCells="1">
                  <from>
                    <xdr:col>26</xdr:col>
                    <xdr:colOff>38100</xdr:colOff>
                    <xdr:row>28</xdr:row>
                    <xdr:rowOff>137160</xdr:rowOff>
                  </from>
                  <to>
                    <xdr:col>27</xdr:col>
                    <xdr:colOff>30480</xdr:colOff>
                    <xdr:row>30</xdr:row>
                    <xdr:rowOff>68580</xdr:rowOff>
                  </to>
                </anchor>
              </controlPr>
            </control>
          </mc:Choice>
        </mc:AlternateContent>
        <mc:AlternateContent xmlns:mc="http://schemas.openxmlformats.org/markup-compatibility/2006">
          <mc:Choice Requires="x14">
            <control shapeId="49736" r:id="rId41" name="Check Box 7752">
              <controlPr defaultSize="0" autoFill="0" autoLine="0" autoPict="0">
                <anchor moveWithCells="1">
                  <from>
                    <xdr:col>28</xdr:col>
                    <xdr:colOff>30480</xdr:colOff>
                    <xdr:row>28</xdr:row>
                    <xdr:rowOff>152400</xdr:rowOff>
                  </from>
                  <to>
                    <xdr:col>28</xdr:col>
                    <xdr:colOff>236220</xdr:colOff>
                    <xdr:row>30</xdr:row>
                    <xdr:rowOff>68580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002060"/>
  </sheetPr>
  <dimension ref="A1:Q183"/>
  <sheetViews>
    <sheetView topLeftCell="A115" workbookViewId="0">
      <selection activeCell="A119" sqref="A119"/>
    </sheetView>
  </sheetViews>
  <sheetFormatPr defaultColWidth="9" defaultRowHeight="12.6"/>
  <cols>
    <col min="1" max="1" width="9" style="48"/>
    <col min="2" max="2" width="13.6640625" style="48" customWidth="1"/>
    <col min="3" max="3" width="40.6640625" style="48" customWidth="1"/>
    <col min="4" max="5" width="12.6640625" style="48" customWidth="1"/>
    <col min="6" max="6" width="9" style="48" customWidth="1"/>
    <col min="7" max="17" width="9" style="47"/>
    <col min="18" max="16384" width="9" style="48"/>
  </cols>
  <sheetData>
    <row r="1" spans="1:6" ht="16.2">
      <c r="A1" s="461" t="s">
        <v>640</v>
      </c>
      <c r="B1" s="461"/>
      <c r="C1" s="461"/>
      <c r="D1" s="461"/>
      <c r="E1" s="461"/>
      <c r="F1" s="461"/>
    </row>
    <row r="3" spans="1:6">
      <c r="A3" s="48" t="s">
        <v>2293</v>
      </c>
    </row>
    <row r="4" spans="1:6">
      <c r="A4" s="48" t="s">
        <v>2292</v>
      </c>
    </row>
    <row r="5" spans="1:6">
      <c r="A5" s="48" t="s">
        <v>563</v>
      </c>
    </row>
    <row r="6" spans="1:6">
      <c r="A6" s="48" t="s">
        <v>415</v>
      </c>
    </row>
    <row r="7" spans="1:6">
      <c r="A7" s="48" t="s">
        <v>416</v>
      </c>
    </row>
    <row r="8" spans="1:6">
      <c r="A8" s="48" t="s">
        <v>564</v>
      </c>
    </row>
    <row r="9" spans="1:6">
      <c r="A9" s="48" t="s">
        <v>565</v>
      </c>
    </row>
    <row r="10" spans="1:6" ht="11.25" customHeight="1">
      <c r="B10" s="49" t="s">
        <v>2269</v>
      </c>
      <c r="C10" s="50" t="s">
        <v>2270</v>
      </c>
      <c r="D10" s="455" t="s">
        <v>4827</v>
      </c>
      <c r="E10" s="456"/>
      <c r="F10" s="51"/>
    </row>
    <row r="11" spans="1:6" ht="11.25" customHeight="1">
      <c r="B11" s="465" t="s">
        <v>2271</v>
      </c>
      <c r="C11" s="52" t="s">
        <v>2272</v>
      </c>
      <c r="D11" s="451" t="s">
        <v>2273</v>
      </c>
      <c r="E11" s="452"/>
      <c r="F11" s="53"/>
    </row>
    <row r="12" spans="1:6" ht="11.25" customHeight="1">
      <c r="B12" s="465"/>
      <c r="C12" s="52" t="s">
        <v>2285</v>
      </c>
      <c r="D12" s="451" t="s">
        <v>2273</v>
      </c>
      <c r="E12" s="452"/>
      <c r="F12" s="53"/>
    </row>
    <row r="13" spans="1:6" ht="11.25" customHeight="1">
      <c r="B13" s="465"/>
      <c r="C13" s="52" t="s">
        <v>2286</v>
      </c>
      <c r="D13" s="451" t="s">
        <v>2273</v>
      </c>
      <c r="E13" s="452"/>
      <c r="F13" s="53"/>
    </row>
    <row r="14" spans="1:6" ht="11.25" customHeight="1">
      <c r="B14" s="465"/>
      <c r="C14" s="52" t="s">
        <v>4927</v>
      </c>
      <c r="D14" s="451" t="s">
        <v>2273</v>
      </c>
      <c r="E14" s="452"/>
      <c r="F14" s="53"/>
    </row>
    <row r="15" spans="1:6" ht="11.25" customHeight="1">
      <c r="B15" s="465"/>
      <c r="C15" s="52" t="s">
        <v>4928</v>
      </c>
      <c r="D15" s="451" t="s">
        <v>2273</v>
      </c>
      <c r="E15" s="452"/>
      <c r="F15" s="53"/>
    </row>
    <row r="16" spans="1:6" ht="11.25" customHeight="1">
      <c r="B16" s="465"/>
      <c r="C16" s="52" t="s">
        <v>2274</v>
      </c>
      <c r="D16" s="451" t="s">
        <v>2273</v>
      </c>
      <c r="E16" s="452"/>
      <c r="F16" s="53"/>
    </row>
    <row r="17" spans="2:6" ht="11.25" customHeight="1">
      <c r="B17" s="465"/>
      <c r="C17" s="52" t="s">
        <v>4929</v>
      </c>
      <c r="D17" s="451" t="s">
        <v>2273</v>
      </c>
      <c r="E17" s="452"/>
      <c r="F17" s="53"/>
    </row>
    <row r="18" spans="2:6" ht="11.25" customHeight="1">
      <c r="B18" s="54" t="s">
        <v>2275</v>
      </c>
      <c r="C18" s="52" t="s">
        <v>2276</v>
      </c>
      <c r="D18" s="451" t="s">
        <v>2273</v>
      </c>
      <c r="E18" s="452"/>
      <c r="F18" s="53"/>
    </row>
    <row r="19" spans="2:6" ht="11.25" customHeight="1">
      <c r="B19" s="458" t="s">
        <v>2277</v>
      </c>
      <c r="C19" s="52" t="s">
        <v>4930</v>
      </c>
      <c r="D19" s="451" t="s">
        <v>2273</v>
      </c>
      <c r="E19" s="452"/>
      <c r="F19" s="53"/>
    </row>
    <row r="20" spans="2:6" ht="11.25" customHeight="1">
      <c r="B20" s="459"/>
      <c r="C20" s="52" t="s">
        <v>2278</v>
      </c>
      <c r="D20" s="451" t="s">
        <v>4931</v>
      </c>
      <c r="E20" s="452"/>
      <c r="F20" s="53"/>
    </row>
    <row r="21" spans="2:6" ht="11.25" customHeight="1">
      <c r="B21" s="460"/>
      <c r="C21" s="52" t="s">
        <v>4948</v>
      </c>
      <c r="D21" s="451" t="s">
        <v>2273</v>
      </c>
      <c r="E21" s="452"/>
      <c r="F21" s="53"/>
    </row>
    <row r="22" spans="2:6" ht="11.25" customHeight="1">
      <c r="B22" s="465" t="s">
        <v>2279</v>
      </c>
      <c r="C22" s="52" t="s">
        <v>2280</v>
      </c>
      <c r="D22" s="451" t="s">
        <v>2273</v>
      </c>
      <c r="E22" s="452"/>
      <c r="F22" s="53"/>
    </row>
    <row r="23" spans="2:6" ht="11.25" customHeight="1">
      <c r="B23" s="465"/>
      <c r="C23" s="52" t="s">
        <v>2281</v>
      </c>
      <c r="D23" s="451" t="s">
        <v>2273</v>
      </c>
      <c r="E23" s="452"/>
      <c r="F23" s="53"/>
    </row>
    <row r="24" spans="2:6" ht="11.25" customHeight="1">
      <c r="B24" s="465"/>
      <c r="C24" s="52" t="s">
        <v>2282</v>
      </c>
      <c r="D24" s="451" t="s">
        <v>2273</v>
      </c>
      <c r="E24" s="452"/>
      <c r="F24" s="53"/>
    </row>
    <row r="25" spans="2:6" ht="11.25" customHeight="1">
      <c r="B25" s="465"/>
      <c r="C25" s="52" t="s">
        <v>2283</v>
      </c>
      <c r="D25" s="451" t="s">
        <v>2273</v>
      </c>
      <c r="E25" s="452"/>
      <c r="F25" s="53"/>
    </row>
    <row r="26" spans="2:6" ht="11.25" customHeight="1">
      <c r="B26" s="465"/>
      <c r="C26" s="52" t="s">
        <v>2284</v>
      </c>
      <c r="D26" s="451" t="s">
        <v>2273</v>
      </c>
      <c r="E26" s="452"/>
      <c r="F26" s="53"/>
    </row>
    <row r="27" spans="2:6" ht="11.25" customHeight="1">
      <c r="B27" s="465" t="s">
        <v>4932</v>
      </c>
      <c r="C27" s="52" t="s">
        <v>4933</v>
      </c>
      <c r="D27" s="451" t="s">
        <v>2273</v>
      </c>
      <c r="E27" s="452"/>
      <c r="F27" s="53"/>
    </row>
    <row r="28" spans="2:6" ht="11.25" customHeight="1">
      <c r="B28" s="465"/>
      <c r="C28" s="52" t="s">
        <v>4934</v>
      </c>
      <c r="D28" s="451" t="s">
        <v>2273</v>
      </c>
      <c r="E28" s="452"/>
      <c r="F28" s="53"/>
    </row>
    <row r="29" spans="2:6" ht="11.25" customHeight="1">
      <c r="B29" s="465"/>
      <c r="C29" s="52" t="s">
        <v>4935</v>
      </c>
      <c r="D29" s="451" t="s">
        <v>2273</v>
      </c>
      <c r="E29" s="452"/>
      <c r="F29" s="53"/>
    </row>
    <row r="30" spans="2:6" ht="11.25" customHeight="1">
      <c r="B30" s="465"/>
      <c r="C30" s="52" t="s">
        <v>4936</v>
      </c>
      <c r="D30" s="451" t="s">
        <v>2273</v>
      </c>
      <c r="E30" s="452"/>
      <c r="F30" s="53"/>
    </row>
    <row r="31" spans="2:6" ht="11.25" customHeight="1">
      <c r="B31" s="465"/>
      <c r="C31" s="52" t="s">
        <v>4937</v>
      </c>
      <c r="D31" s="451" t="s">
        <v>2273</v>
      </c>
      <c r="E31" s="452"/>
      <c r="F31" s="53"/>
    </row>
    <row r="32" spans="2:6" ht="11.25" customHeight="1">
      <c r="B32" s="465"/>
      <c r="C32" s="52" t="s">
        <v>4938</v>
      </c>
      <c r="D32" s="451" t="s">
        <v>2273</v>
      </c>
      <c r="E32" s="452"/>
      <c r="F32" s="53"/>
    </row>
    <row r="33" spans="1:6" ht="11.25" customHeight="1">
      <c r="B33" s="465"/>
      <c r="C33" s="52" t="s">
        <v>4939</v>
      </c>
      <c r="D33" s="451" t="s">
        <v>2273</v>
      </c>
      <c r="E33" s="452"/>
      <c r="F33" s="55"/>
    </row>
    <row r="34" spans="1:6" ht="11.25" customHeight="1" thickBot="1">
      <c r="B34" s="458"/>
      <c r="C34" s="56" t="s">
        <v>4940</v>
      </c>
      <c r="D34" s="453" t="s">
        <v>2273</v>
      </c>
      <c r="E34" s="454"/>
      <c r="F34" s="55"/>
    </row>
    <row r="35" spans="1:6" ht="11.25" customHeight="1" thickTop="1">
      <c r="B35" s="462" t="s">
        <v>4945</v>
      </c>
      <c r="C35" s="57" t="s">
        <v>4941</v>
      </c>
      <c r="D35" s="457" t="s">
        <v>2287</v>
      </c>
      <c r="E35" s="457"/>
      <c r="F35" s="55"/>
    </row>
    <row r="36" spans="1:6" ht="11.25" customHeight="1">
      <c r="B36" s="463"/>
      <c r="C36" s="52" t="s">
        <v>2311</v>
      </c>
      <c r="D36" s="450" t="s">
        <v>2287</v>
      </c>
      <c r="E36" s="450"/>
      <c r="F36" s="55"/>
    </row>
    <row r="37" spans="1:6" ht="11.25" customHeight="1">
      <c r="B37" s="463"/>
      <c r="C37" s="52" t="s">
        <v>4942</v>
      </c>
      <c r="D37" s="450" t="s">
        <v>2287</v>
      </c>
      <c r="E37" s="450"/>
      <c r="F37" s="55"/>
    </row>
    <row r="38" spans="1:6" ht="11.25" customHeight="1">
      <c r="B38" s="463"/>
      <c r="C38" s="52" t="s">
        <v>4944</v>
      </c>
      <c r="D38" s="450" t="s">
        <v>2287</v>
      </c>
      <c r="E38" s="450"/>
      <c r="F38" s="58"/>
    </row>
    <row r="39" spans="1:6" ht="11.25" customHeight="1">
      <c r="B39" s="463"/>
      <c r="C39" s="52" t="s">
        <v>2647</v>
      </c>
      <c r="D39" s="450" t="s">
        <v>2287</v>
      </c>
      <c r="E39" s="450"/>
      <c r="F39" s="55"/>
    </row>
    <row r="40" spans="1:6" ht="11.25" customHeight="1">
      <c r="B40" s="463"/>
      <c r="C40" s="52" t="s">
        <v>4943</v>
      </c>
      <c r="D40" s="450" t="s">
        <v>2287</v>
      </c>
      <c r="E40" s="450"/>
      <c r="F40" s="58"/>
    </row>
    <row r="41" spans="1:6" ht="11.25" customHeight="1">
      <c r="B41" s="463"/>
      <c r="C41" s="52" t="s">
        <v>1197</v>
      </c>
      <c r="D41" s="450" t="s">
        <v>4946</v>
      </c>
      <c r="E41" s="450"/>
      <c r="F41" s="55"/>
    </row>
    <row r="42" spans="1:6" ht="11.25" customHeight="1">
      <c r="B42" s="463"/>
      <c r="C42" s="52" t="s">
        <v>2249</v>
      </c>
      <c r="D42" s="450" t="s">
        <v>4946</v>
      </c>
      <c r="E42" s="450"/>
      <c r="F42" s="55"/>
    </row>
    <row r="43" spans="1:6" ht="11.25" customHeight="1">
      <c r="B43" s="464"/>
      <c r="C43" s="52" t="s">
        <v>2342</v>
      </c>
      <c r="D43" s="450" t="s">
        <v>4946</v>
      </c>
      <c r="E43" s="450"/>
      <c r="F43" s="55"/>
    </row>
    <row r="44" spans="1:6">
      <c r="A44" s="48" t="s">
        <v>566</v>
      </c>
    </row>
    <row r="45" spans="1:6">
      <c r="A45" s="48" t="s">
        <v>567</v>
      </c>
    </row>
    <row r="46" spans="1:6">
      <c r="A46" s="48" t="s">
        <v>417</v>
      </c>
    </row>
    <row r="47" spans="1:6">
      <c r="A47" s="48" t="s">
        <v>418</v>
      </c>
    </row>
    <row r="48" spans="1:6">
      <c r="A48" s="48" t="s">
        <v>568</v>
      </c>
    </row>
    <row r="49" spans="1:1">
      <c r="A49" s="48" t="s">
        <v>569</v>
      </c>
    </row>
    <row r="50" spans="1:1">
      <c r="A50" s="48" t="s">
        <v>570</v>
      </c>
    </row>
    <row r="51" spans="1:1">
      <c r="A51" s="48" t="s">
        <v>2312</v>
      </c>
    </row>
    <row r="52" spans="1:1">
      <c r="A52" s="48" t="s">
        <v>2313</v>
      </c>
    </row>
    <row r="53" spans="1:1">
      <c r="A53" s="48" t="s">
        <v>571</v>
      </c>
    </row>
    <row r="54" spans="1:1">
      <c r="A54" s="48" t="s">
        <v>572</v>
      </c>
    </row>
    <row r="55" spans="1:1">
      <c r="A55" s="48" t="s">
        <v>2314</v>
      </c>
    </row>
    <row r="56" spans="1:1">
      <c r="A56" s="48" t="s">
        <v>573</v>
      </c>
    </row>
    <row r="57" spans="1:1">
      <c r="A57" s="48" t="s">
        <v>2316</v>
      </c>
    </row>
    <row r="58" spans="1:1">
      <c r="A58" s="48" t="s">
        <v>2315</v>
      </c>
    </row>
    <row r="59" spans="1:1">
      <c r="A59" s="48" t="s">
        <v>574</v>
      </c>
    </row>
    <row r="60" spans="1:1">
      <c r="A60" s="48" t="s">
        <v>2317</v>
      </c>
    </row>
    <row r="61" spans="1:1">
      <c r="A61" s="48" t="s">
        <v>600</v>
      </c>
    </row>
    <row r="62" spans="1:1">
      <c r="A62" s="48" t="s">
        <v>601</v>
      </c>
    </row>
    <row r="63" spans="1:1">
      <c r="A63" s="48" t="s">
        <v>2318</v>
      </c>
    </row>
    <row r="64" spans="1:1">
      <c r="A64" s="48" t="s">
        <v>2319</v>
      </c>
    </row>
    <row r="65" spans="1:1">
      <c r="A65" s="48" t="s">
        <v>561</v>
      </c>
    </row>
    <row r="66" spans="1:1">
      <c r="A66" s="48" t="s">
        <v>2320</v>
      </c>
    </row>
    <row r="67" spans="1:1">
      <c r="A67" s="48" t="s">
        <v>575</v>
      </c>
    </row>
    <row r="68" spans="1:1">
      <c r="A68" s="48" t="s">
        <v>2321</v>
      </c>
    </row>
    <row r="69" spans="1:1">
      <c r="A69" s="48" t="s">
        <v>2322</v>
      </c>
    </row>
    <row r="70" spans="1:1">
      <c r="A70" s="48" t="s">
        <v>562</v>
      </c>
    </row>
    <row r="71" spans="1:1">
      <c r="A71" s="48" t="s">
        <v>576</v>
      </c>
    </row>
    <row r="72" spans="1:1">
      <c r="A72" s="48" t="s">
        <v>419</v>
      </c>
    </row>
    <row r="73" spans="1:1">
      <c r="A73" s="48" t="s">
        <v>420</v>
      </c>
    </row>
    <row r="74" spans="1:1">
      <c r="A74" s="48" t="s">
        <v>2323</v>
      </c>
    </row>
    <row r="75" spans="1:1">
      <c r="A75" s="48" t="s">
        <v>2324</v>
      </c>
    </row>
    <row r="76" spans="1:1">
      <c r="A76" s="48" t="s">
        <v>2325</v>
      </c>
    </row>
    <row r="77" spans="1:1">
      <c r="A77" s="48" t="s">
        <v>577</v>
      </c>
    </row>
    <row r="78" spans="1:1">
      <c r="A78" s="48" t="s">
        <v>2326</v>
      </c>
    </row>
    <row r="79" spans="1:1">
      <c r="A79" s="48" t="s">
        <v>578</v>
      </c>
    </row>
    <row r="80" spans="1:1">
      <c r="A80" s="48" t="s">
        <v>579</v>
      </c>
    </row>
    <row r="81" spans="1:1">
      <c r="A81" s="48" t="s">
        <v>2268</v>
      </c>
    </row>
    <row r="82" spans="1:1">
      <c r="A82" s="48" t="s">
        <v>2328</v>
      </c>
    </row>
    <row r="83" spans="1:1">
      <c r="A83" s="48" t="s">
        <v>2327</v>
      </c>
    </row>
    <row r="84" spans="1:1">
      <c r="A84" s="48" t="s">
        <v>2257</v>
      </c>
    </row>
    <row r="85" spans="1:1">
      <c r="A85" s="48" t="s">
        <v>414</v>
      </c>
    </row>
    <row r="86" spans="1:1">
      <c r="A86" s="48" t="s">
        <v>2329</v>
      </c>
    </row>
    <row r="87" spans="1:1">
      <c r="A87" s="48" t="s">
        <v>2267</v>
      </c>
    </row>
    <row r="88" spans="1:1">
      <c r="A88" s="48" t="s">
        <v>2259</v>
      </c>
    </row>
    <row r="89" spans="1:1">
      <c r="A89" s="48" t="s">
        <v>2258</v>
      </c>
    </row>
    <row r="90" spans="1:1">
      <c r="A90" s="48" t="s">
        <v>2260</v>
      </c>
    </row>
    <row r="91" spans="1:1">
      <c r="A91" s="48" t="s">
        <v>2261</v>
      </c>
    </row>
    <row r="92" spans="1:1">
      <c r="A92" s="48" t="s">
        <v>2330</v>
      </c>
    </row>
    <row r="93" spans="1:1">
      <c r="A93" s="48" t="s">
        <v>2302</v>
      </c>
    </row>
    <row r="94" spans="1:1">
      <c r="A94" s="48" t="s">
        <v>2307</v>
      </c>
    </row>
    <row r="95" spans="1:1">
      <c r="A95" s="48" t="s">
        <v>2308</v>
      </c>
    </row>
    <row r="96" spans="1:1">
      <c r="A96" s="48" t="s">
        <v>2331</v>
      </c>
    </row>
    <row r="97" spans="1:1">
      <c r="A97" s="48" t="s">
        <v>2309</v>
      </c>
    </row>
    <row r="98" spans="1:1">
      <c r="A98" s="48" t="s">
        <v>2332</v>
      </c>
    </row>
    <row r="99" spans="1:1">
      <c r="A99" s="48" t="s">
        <v>580</v>
      </c>
    </row>
    <row r="100" spans="1:1">
      <c r="A100" s="48" t="s">
        <v>2303</v>
      </c>
    </row>
    <row r="101" spans="1:1">
      <c r="A101" s="48" t="s">
        <v>602</v>
      </c>
    </row>
    <row r="102" spans="1:1">
      <c r="A102" s="48" t="s">
        <v>581</v>
      </c>
    </row>
    <row r="103" spans="1:1">
      <c r="A103" s="48" t="s">
        <v>582</v>
      </c>
    </row>
    <row r="104" spans="1:1">
      <c r="A104" s="48" t="s">
        <v>603</v>
      </c>
    </row>
    <row r="105" spans="1:1">
      <c r="A105" s="48" t="s">
        <v>604</v>
      </c>
    </row>
    <row r="106" spans="1:1">
      <c r="A106" s="48" t="s">
        <v>583</v>
      </c>
    </row>
    <row r="107" spans="1:1">
      <c r="A107" s="48" t="s">
        <v>584</v>
      </c>
    </row>
    <row r="108" spans="1:1">
      <c r="A108" s="48" t="s">
        <v>2333</v>
      </c>
    </row>
    <row r="109" spans="1:1">
      <c r="A109" s="48" t="s">
        <v>585</v>
      </c>
    </row>
    <row r="110" spans="1:1">
      <c r="A110" s="48" t="s">
        <v>586</v>
      </c>
    </row>
    <row r="111" spans="1:1">
      <c r="A111" s="48" t="s">
        <v>587</v>
      </c>
    </row>
    <row r="112" spans="1:1">
      <c r="A112" s="48" t="s">
        <v>588</v>
      </c>
    </row>
    <row r="113" spans="1:1">
      <c r="A113" s="48" t="s">
        <v>589</v>
      </c>
    </row>
    <row r="114" spans="1:1">
      <c r="A114" s="48" t="s">
        <v>2304</v>
      </c>
    </row>
    <row r="115" spans="1:1">
      <c r="A115" s="48" t="s">
        <v>2294</v>
      </c>
    </row>
    <row r="116" spans="1:1">
      <c r="A116" s="48" t="s">
        <v>590</v>
      </c>
    </row>
    <row r="117" spans="1:1">
      <c r="A117" s="48" t="s">
        <v>4949</v>
      </c>
    </row>
    <row r="118" spans="1:1">
      <c r="A118" s="48" t="s">
        <v>4950</v>
      </c>
    </row>
    <row r="119" spans="1:1">
      <c r="A119" s="48" t="s">
        <v>591</v>
      </c>
    </row>
    <row r="120" spans="1:1">
      <c r="A120" s="48" t="s">
        <v>2334</v>
      </c>
    </row>
    <row r="121" spans="1:1">
      <c r="A121" s="48" t="s">
        <v>605</v>
      </c>
    </row>
    <row r="122" spans="1:1">
      <c r="A122" s="48" t="s">
        <v>592</v>
      </c>
    </row>
    <row r="123" spans="1:1">
      <c r="A123" s="48" t="s">
        <v>593</v>
      </c>
    </row>
    <row r="124" spans="1:1">
      <c r="A124" s="48" t="s">
        <v>594</v>
      </c>
    </row>
    <row r="125" spans="1:1">
      <c r="A125" s="48" t="s">
        <v>595</v>
      </c>
    </row>
    <row r="126" spans="1:1">
      <c r="A126" s="48" t="s">
        <v>2335</v>
      </c>
    </row>
    <row r="127" spans="1:1">
      <c r="A127" s="48" t="s">
        <v>2262</v>
      </c>
    </row>
    <row r="128" spans="1:1">
      <c r="A128" s="48" t="s">
        <v>2263</v>
      </c>
    </row>
    <row r="129" spans="1:1">
      <c r="A129" s="48" t="s">
        <v>2264</v>
      </c>
    </row>
    <row r="130" spans="1:1">
      <c r="A130" s="48" t="s">
        <v>2265</v>
      </c>
    </row>
    <row r="131" spans="1:1">
      <c r="A131" s="48" t="s">
        <v>2266</v>
      </c>
    </row>
    <row r="132" spans="1:1">
      <c r="A132" s="48" t="s">
        <v>596</v>
      </c>
    </row>
    <row r="133" spans="1:1">
      <c r="A133" s="48" t="s">
        <v>2305</v>
      </c>
    </row>
    <row r="134" spans="1:1">
      <c r="A134" s="48" t="s">
        <v>597</v>
      </c>
    </row>
    <row r="135" spans="1:1">
      <c r="A135" s="48" t="s">
        <v>2306</v>
      </c>
    </row>
    <row r="136" spans="1:1">
      <c r="A136" s="48" t="s">
        <v>598</v>
      </c>
    </row>
    <row r="137" spans="1:1">
      <c r="A137" s="48" t="s">
        <v>2336</v>
      </c>
    </row>
    <row r="139" spans="1:1">
      <c r="A139" s="48" t="s">
        <v>599</v>
      </c>
    </row>
    <row r="140" spans="1:1">
      <c r="A140" s="48" t="s">
        <v>4947</v>
      </c>
    </row>
    <row r="141" spans="1:1" ht="11.25" customHeight="1"/>
    <row r="144" spans="1:1" ht="11.25" customHeight="1"/>
    <row r="146" spans="1:6">
      <c r="A146" s="47"/>
      <c r="B146" s="47"/>
      <c r="C146" s="47"/>
      <c r="D146" s="47"/>
      <c r="E146" s="47"/>
      <c r="F146" s="47"/>
    </row>
    <row r="147" spans="1:6">
      <c r="A147" s="47"/>
      <c r="B147" s="47"/>
      <c r="C147" s="47"/>
      <c r="D147" s="47"/>
      <c r="E147" s="47"/>
      <c r="F147" s="47"/>
    </row>
    <row r="148" spans="1:6">
      <c r="A148" s="47"/>
      <c r="B148" s="47"/>
      <c r="C148" s="47"/>
      <c r="D148" s="47"/>
      <c r="E148" s="47"/>
      <c r="F148" s="47"/>
    </row>
    <row r="149" spans="1:6">
      <c r="A149" s="47"/>
      <c r="B149" s="47"/>
      <c r="C149" s="47"/>
      <c r="D149" s="47"/>
      <c r="E149" s="47"/>
      <c r="F149" s="47"/>
    </row>
    <row r="150" spans="1:6">
      <c r="A150" s="47"/>
      <c r="B150" s="47"/>
      <c r="C150" s="47"/>
      <c r="D150" s="47"/>
      <c r="E150" s="47"/>
      <c r="F150" s="47"/>
    </row>
    <row r="151" spans="1:6">
      <c r="A151" s="47"/>
      <c r="B151" s="47"/>
      <c r="C151" s="47"/>
      <c r="D151" s="47"/>
      <c r="E151" s="47"/>
      <c r="F151" s="47"/>
    </row>
    <row r="152" spans="1:6">
      <c r="A152" s="47"/>
      <c r="B152" s="47"/>
      <c r="C152" s="47"/>
      <c r="D152" s="47"/>
      <c r="E152" s="47"/>
      <c r="F152" s="47"/>
    </row>
    <row r="153" spans="1:6">
      <c r="A153" s="47"/>
      <c r="B153" s="47"/>
      <c r="C153" s="47"/>
      <c r="D153" s="47"/>
      <c r="E153" s="47"/>
      <c r="F153" s="47"/>
    </row>
    <row r="154" spans="1:6">
      <c r="A154" s="47"/>
      <c r="B154" s="47"/>
      <c r="C154" s="47"/>
      <c r="D154" s="47"/>
      <c r="E154" s="47"/>
      <c r="F154" s="47"/>
    </row>
    <row r="155" spans="1:6">
      <c r="A155" s="47"/>
      <c r="B155" s="47"/>
      <c r="C155" s="47"/>
      <c r="D155" s="47"/>
      <c r="E155" s="47"/>
      <c r="F155" s="47"/>
    </row>
    <row r="156" spans="1:6">
      <c r="A156" s="47"/>
      <c r="B156" s="47"/>
      <c r="C156" s="47"/>
      <c r="D156" s="47"/>
      <c r="E156" s="47"/>
      <c r="F156" s="47"/>
    </row>
    <row r="157" spans="1:6">
      <c r="A157" s="47"/>
      <c r="B157" s="47"/>
      <c r="C157" s="47"/>
      <c r="D157" s="47"/>
      <c r="E157" s="47"/>
      <c r="F157" s="47"/>
    </row>
    <row r="158" spans="1:6">
      <c r="A158" s="47"/>
      <c r="B158" s="47"/>
      <c r="C158" s="47"/>
      <c r="D158" s="47"/>
      <c r="E158" s="47"/>
      <c r="F158" s="47"/>
    </row>
    <row r="159" spans="1:6">
      <c r="A159" s="47"/>
      <c r="B159" s="47"/>
      <c r="C159" s="47"/>
      <c r="D159" s="47"/>
      <c r="E159" s="47"/>
      <c r="F159" s="47"/>
    </row>
    <row r="160" spans="1:6">
      <c r="A160" s="47"/>
      <c r="B160" s="47"/>
      <c r="C160" s="47"/>
      <c r="D160" s="47"/>
      <c r="E160" s="47"/>
      <c r="F160" s="47"/>
    </row>
    <row r="161" spans="1:6">
      <c r="A161" s="47"/>
      <c r="B161" s="47"/>
      <c r="C161" s="47"/>
      <c r="D161" s="47"/>
      <c r="E161" s="47"/>
      <c r="F161" s="47"/>
    </row>
    <row r="162" spans="1:6">
      <c r="A162" s="47"/>
      <c r="B162" s="47"/>
      <c r="C162" s="47"/>
      <c r="D162" s="47"/>
      <c r="E162" s="47"/>
      <c r="F162" s="47"/>
    </row>
    <row r="163" spans="1:6">
      <c r="A163" s="47"/>
      <c r="B163" s="47"/>
      <c r="C163" s="47"/>
      <c r="D163" s="47"/>
      <c r="E163" s="47"/>
      <c r="F163" s="47"/>
    </row>
    <row r="164" spans="1:6">
      <c r="A164" s="47"/>
      <c r="B164" s="47"/>
      <c r="C164" s="47"/>
      <c r="D164" s="47"/>
      <c r="E164" s="47"/>
      <c r="F164" s="47"/>
    </row>
    <row r="165" spans="1:6">
      <c r="A165" s="47"/>
      <c r="B165" s="47"/>
      <c r="C165" s="47"/>
      <c r="D165" s="47"/>
      <c r="E165" s="47"/>
      <c r="F165" s="47"/>
    </row>
    <row r="166" spans="1:6">
      <c r="A166" s="47"/>
      <c r="B166" s="47"/>
      <c r="C166" s="47"/>
      <c r="D166" s="47"/>
      <c r="E166" s="47"/>
      <c r="F166" s="47"/>
    </row>
    <row r="167" spans="1:6">
      <c r="A167" s="47"/>
      <c r="B167" s="47"/>
      <c r="C167" s="47"/>
      <c r="D167" s="47"/>
      <c r="E167" s="47"/>
      <c r="F167" s="47"/>
    </row>
    <row r="168" spans="1:6">
      <c r="A168" s="47"/>
      <c r="B168" s="47"/>
      <c r="C168" s="47"/>
      <c r="D168" s="47"/>
      <c r="E168" s="47"/>
      <c r="F168" s="47"/>
    </row>
    <row r="169" spans="1:6">
      <c r="A169" s="47"/>
      <c r="B169" s="47"/>
      <c r="C169" s="47"/>
      <c r="D169" s="47"/>
      <c r="E169" s="47"/>
      <c r="F169" s="47"/>
    </row>
    <row r="170" spans="1:6">
      <c r="A170" s="47"/>
      <c r="B170" s="47"/>
      <c r="C170" s="47"/>
      <c r="D170" s="47"/>
      <c r="E170" s="47"/>
      <c r="F170" s="47"/>
    </row>
    <row r="171" spans="1:6">
      <c r="A171" s="47"/>
      <c r="B171" s="47"/>
      <c r="C171" s="47"/>
      <c r="D171" s="47"/>
      <c r="E171" s="47"/>
      <c r="F171" s="47"/>
    </row>
    <row r="172" spans="1:6">
      <c r="A172" s="47"/>
      <c r="B172" s="47"/>
      <c r="C172" s="47"/>
      <c r="D172" s="47"/>
      <c r="E172" s="47"/>
      <c r="F172" s="47"/>
    </row>
    <row r="173" spans="1:6">
      <c r="A173" s="47"/>
      <c r="B173" s="47"/>
      <c r="C173" s="47"/>
      <c r="D173" s="47"/>
      <c r="E173" s="47"/>
      <c r="F173" s="47"/>
    </row>
    <row r="174" spans="1:6">
      <c r="A174" s="47"/>
      <c r="B174" s="47"/>
      <c r="C174" s="47"/>
      <c r="D174" s="47"/>
      <c r="E174" s="47"/>
      <c r="F174" s="47"/>
    </row>
    <row r="175" spans="1:6">
      <c r="A175" s="47"/>
      <c r="B175" s="47"/>
      <c r="C175" s="47"/>
      <c r="D175" s="47"/>
      <c r="E175" s="47"/>
      <c r="F175" s="47"/>
    </row>
    <row r="176" spans="1:6">
      <c r="A176" s="47"/>
      <c r="B176" s="47"/>
      <c r="C176" s="47"/>
      <c r="D176" s="47"/>
      <c r="E176" s="47"/>
      <c r="F176" s="47"/>
    </row>
    <row r="177" spans="1:6">
      <c r="A177" s="47"/>
      <c r="B177" s="47"/>
      <c r="C177" s="47"/>
      <c r="D177" s="47"/>
      <c r="E177" s="47"/>
      <c r="F177" s="47"/>
    </row>
    <row r="178" spans="1:6">
      <c r="A178" s="47"/>
      <c r="B178" s="47"/>
      <c r="C178" s="47"/>
      <c r="D178" s="47"/>
      <c r="E178" s="47"/>
      <c r="F178" s="47"/>
    </row>
    <row r="179" spans="1:6">
      <c r="A179" s="47"/>
      <c r="B179" s="47"/>
      <c r="C179" s="47"/>
      <c r="D179" s="47"/>
      <c r="E179" s="47"/>
      <c r="F179" s="47"/>
    </row>
    <row r="180" spans="1:6">
      <c r="A180" s="47"/>
      <c r="B180" s="47"/>
      <c r="C180" s="47"/>
      <c r="D180" s="47"/>
      <c r="E180" s="47"/>
      <c r="F180" s="47"/>
    </row>
    <row r="181" spans="1:6">
      <c r="A181" s="47"/>
      <c r="B181" s="47"/>
      <c r="C181" s="47"/>
      <c r="D181" s="47"/>
      <c r="E181" s="47"/>
      <c r="F181" s="47"/>
    </row>
    <row r="182" spans="1:6">
      <c r="A182" s="47"/>
      <c r="B182" s="47"/>
      <c r="C182" s="47"/>
      <c r="D182" s="47"/>
      <c r="E182" s="47"/>
      <c r="F182" s="47"/>
    </row>
    <row r="183" spans="1:6">
      <c r="A183" s="47"/>
      <c r="B183" s="47"/>
      <c r="C183" s="47"/>
      <c r="D183" s="47"/>
      <c r="E183" s="47"/>
      <c r="F183" s="47"/>
    </row>
  </sheetData>
  <sheetProtection algorithmName="SHA-512" hashValue="x6M9/lzBXjNVZUSLfNkG0XPJZzCunf+aMyQsrEAIdwces5A6rz64ZL35N+V6ZZWiVYII+EzRXHVs1IwVbKyI8g==" saltValue="Pj2xAEhcgkAfwoiVb5Fzew==" spinCount="100000" sheet="1" selectLockedCells="1" selectUnlockedCells="1"/>
  <mergeCells count="40">
    <mergeCell ref="B19:B21"/>
    <mergeCell ref="D21:E21"/>
    <mergeCell ref="A1:F1"/>
    <mergeCell ref="B35:B43"/>
    <mergeCell ref="B11:B17"/>
    <mergeCell ref="B22:B26"/>
    <mergeCell ref="B27:B34"/>
    <mergeCell ref="D11:E11"/>
    <mergeCell ref="D12:E12"/>
    <mergeCell ref="D13:E13"/>
    <mergeCell ref="D14:E14"/>
    <mergeCell ref="D15:E15"/>
    <mergeCell ref="D16:E16"/>
    <mergeCell ref="D17:E17"/>
    <mergeCell ref="D18:E18"/>
    <mergeCell ref="D19:E19"/>
    <mergeCell ref="D10:E10"/>
    <mergeCell ref="D35:E35"/>
    <mergeCell ref="D36:E36"/>
    <mergeCell ref="D31:E31"/>
    <mergeCell ref="D32:E32"/>
    <mergeCell ref="D20:E20"/>
    <mergeCell ref="D22:E22"/>
    <mergeCell ref="D23:E23"/>
    <mergeCell ref="D24:E24"/>
    <mergeCell ref="D25:E25"/>
    <mergeCell ref="D26:E26"/>
    <mergeCell ref="D37:E37"/>
    <mergeCell ref="D27:E27"/>
    <mergeCell ref="D28:E28"/>
    <mergeCell ref="D29:E29"/>
    <mergeCell ref="D30:E30"/>
    <mergeCell ref="D33:E33"/>
    <mergeCell ref="D34:E34"/>
    <mergeCell ref="D43:E43"/>
    <mergeCell ref="D38:E38"/>
    <mergeCell ref="D39:E39"/>
    <mergeCell ref="D40:E40"/>
    <mergeCell ref="D41:E41"/>
    <mergeCell ref="D42:E42"/>
  </mergeCells>
  <phoneticPr fontId="2"/>
  <pageMargins left="0.19685039370078741" right="0.19685039370078741" top="0.39370078740157483"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theme="2" tint="-0.499984740745262"/>
  </sheetPr>
  <dimension ref="A1:AA120"/>
  <sheetViews>
    <sheetView showGridLines="0" zoomScaleNormal="100" workbookViewId="0">
      <selection activeCell="A27" sqref="A27"/>
    </sheetView>
  </sheetViews>
  <sheetFormatPr defaultColWidth="9" defaultRowHeight="15"/>
  <cols>
    <col min="1" max="26" width="4" style="6" customWidth="1"/>
    <col min="27" max="16384" width="9" style="6"/>
  </cols>
  <sheetData>
    <row r="1" spans="1:27" ht="23.25" customHeight="1">
      <c r="A1" s="485" t="s">
        <v>1834</v>
      </c>
      <c r="B1" s="485"/>
      <c r="C1" s="485"/>
      <c r="D1" s="485"/>
      <c r="E1" s="485"/>
      <c r="F1" s="485"/>
      <c r="G1" s="485"/>
      <c r="H1" s="485"/>
      <c r="I1" s="485"/>
      <c r="J1" s="485"/>
      <c r="K1" s="485"/>
      <c r="L1" s="485"/>
      <c r="M1" s="485"/>
      <c r="N1" s="485"/>
      <c r="O1" s="485"/>
      <c r="P1" s="485"/>
      <c r="Q1" s="485"/>
      <c r="R1" s="485"/>
      <c r="S1" s="485"/>
      <c r="T1" s="485"/>
      <c r="U1" s="485"/>
      <c r="V1" s="485"/>
      <c r="W1" s="485"/>
      <c r="X1" s="485"/>
      <c r="Y1" s="485"/>
      <c r="Z1" s="485"/>
      <c r="AA1" s="59"/>
    </row>
    <row r="2" spans="1:27" ht="23.25" customHeight="1">
      <c r="A2" s="486" t="s">
        <v>4951</v>
      </c>
      <c r="B2" s="486"/>
      <c r="C2" s="486"/>
      <c r="D2" s="486"/>
      <c r="E2" s="486"/>
      <c r="F2" s="486"/>
      <c r="G2" s="486"/>
      <c r="H2" s="486"/>
      <c r="I2" s="486"/>
      <c r="J2" s="486"/>
      <c r="K2" s="486"/>
      <c r="L2" s="486"/>
      <c r="M2" s="486"/>
      <c r="N2" s="486"/>
      <c r="O2" s="486"/>
      <c r="P2" s="486"/>
      <c r="Q2" s="486"/>
      <c r="R2" s="486"/>
      <c r="S2" s="486"/>
      <c r="T2" s="486"/>
      <c r="U2" s="486"/>
      <c r="V2" s="486"/>
      <c r="W2" s="486"/>
      <c r="X2" s="486"/>
      <c r="Y2" s="486"/>
      <c r="Z2" s="486"/>
      <c r="AA2" s="59"/>
    </row>
    <row r="3" spans="1:27" ht="17.399999999999999" customHeight="1">
      <c r="A3" s="487" t="s">
        <v>4952</v>
      </c>
      <c r="B3" s="487"/>
      <c r="C3" s="487"/>
      <c r="D3" s="487"/>
      <c r="E3" s="487"/>
      <c r="F3" s="487"/>
      <c r="G3" s="487"/>
      <c r="H3" s="487"/>
      <c r="I3" s="487"/>
      <c r="J3" s="487"/>
      <c r="K3" s="487"/>
      <c r="L3" s="487"/>
      <c r="M3" s="487"/>
      <c r="N3" s="487"/>
      <c r="O3" s="487"/>
      <c r="P3" s="487"/>
      <c r="Q3" s="487"/>
      <c r="R3" s="487"/>
      <c r="S3" s="487"/>
      <c r="T3" s="487"/>
      <c r="U3" s="487"/>
      <c r="V3" s="487"/>
      <c r="W3" s="487"/>
      <c r="X3" s="487"/>
      <c r="Y3" s="487"/>
      <c r="Z3" s="487"/>
      <c r="AA3" s="59"/>
    </row>
    <row r="4" spans="1:27" ht="39.9" customHeight="1">
      <c r="A4" s="488" t="s">
        <v>4953</v>
      </c>
      <c r="B4" s="488"/>
      <c r="C4" s="488"/>
      <c r="D4" s="488"/>
      <c r="E4" s="488"/>
      <c r="F4" s="488"/>
      <c r="G4" s="488"/>
      <c r="H4" s="488"/>
      <c r="I4" s="488"/>
      <c r="J4" s="488"/>
      <c r="K4" s="488"/>
      <c r="L4" s="488"/>
      <c r="M4" s="488"/>
      <c r="N4" s="488"/>
      <c r="O4" s="488"/>
      <c r="P4" s="488"/>
      <c r="Q4" s="488"/>
      <c r="R4" s="488"/>
      <c r="S4" s="488"/>
      <c r="T4" s="488"/>
      <c r="U4" s="488"/>
      <c r="V4" s="488"/>
      <c r="W4" s="488"/>
      <c r="X4" s="488"/>
      <c r="Y4" s="488"/>
      <c r="Z4" s="488"/>
      <c r="AA4" s="59"/>
    </row>
    <row r="5" spans="1:27" ht="17.399999999999999" customHeight="1">
      <c r="A5" s="487" t="s">
        <v>4955</v>
      </c>
      <c r="B5" s="487"/>
      <c r="C5" s="487"/>
      <c r="D5" s="487"/>
      <c r="E5" s="487"/>
      <c r="F5" s="487"/>
      <c r="G5" s="487"/>
      <c r="H5" s="487"/>
      <c r="I5" s="487"/>
      <c r="J5" s="487"/>
      <c r="K5" s="487"/>
      <c r="L5" s="487"/>
      <c r="M5" s="487"/>
      <c r="N5" s="487"/>
      <c r="O5" s="487"/>
      <c r="P5" s="487"/>
      <c r="Q5" s="487"/>
      <c r="R5" s="487"/>
      <c r="S5" s="487"/>
      <c r="T5" s="487"/>
      <c r="U5" s="487"/>
      <c r="V5" s="487"/>
      <c r="W5" s="487"/>
      <c r="X5" s="487"/>
      <c r="Y5" s="487"/>
      <c r="Z5" s="487"/>
      <c r="AA5" s="59"/>
    </row>
    <row r="6" spans="1:27" ht="30" customHeight="1">
      <c r="A6" s="489" t="s">
        <v>4954</v>
      </c>
      <c r="B6" s="489"/>
      <c r="C6" s="489"/>
      <c r="D6" s="489"/>
      <c r="E6" s="489"/>
      <c r="F6" s="489"/>
      <c r="G6" s="489"/>
      <c r="H6" s="489"/>
      <c r="I6" s="489"/>
      <c r="J6" s="489"/>
      <c r="K6" s="489"/>
      <c r="L6" s="489"/>
      <c r="M6" s="489"/>
      <c r="N6" s="489"/>
      <c r="O6" s="489"/>
      <c r="P6" s="489"/>
      <c r="Q6" s="489"/>
      <c r="R6" s="489"/>
      <c r="S6" s="489"/>
      <c r="T6" s="489"/>
      <c r="U6" s="489"/>
      <c r="V6" s="489"/>
      <c r="W6" s="489"/>
      <c r="X6" s="489"/>
      <c r="Y6" s="489"/>
      <c r="Z6" s="489"/>
      <c r="AA6" s="59"/>
    </row>
    <row r="7" spans="1:27" ht="17.399999999999999" customHeight="1">
      <c r="A7" s="487" t="s">
        <v>4956</v>
      </c>
      <c r="B7" s="487"/>
      <c r="C7" s="487"/>
      <c r="D7" s="487"/>
      <c r="E7" s="487"/>
      <c r="F7" s="487"/>
      <c r="G7" s="487"/>
      <c r="H7" s="487"/>
      <c r="I7" s="487"/>
      <c r="J7" s="487"/>
      <c r="K7" s="487"/>
      <c r="L7" s="487"/>
      <c r="M7" s="487"/>
      <c r="N7" s="487"/>
      <c r="O7" s="487"/>
      <c r="P7" s="487"/>
      <c r="Q7" s="487"/>
      <c r="R7" s="487"/>
      <c r="S7" s="487"/>
      <c r="T7" s="487"/>
      <c r="U7" s="487"/>
      <c r="V7" s="487"/>
      <c r="W7" s="487"/>
      <c r="X7" s="487"/>
      <c r="Y7" s="487"/>
      <c r="Z7" s="487"/>
      <c r="AA7" s="59"/>
    </row>
    <row r="8" spans="1:27" ht="30" customHeight="1">
      <c r="A8" s="488" t="s">
        <v>1835</v>
      </c>
      <c r="B8" s="488"/>
      <c r="C8" s="488"/>
      <c r="D8" s="488"/>
      <c r="E8" s="488"/>
      <c r="F8" s="488"/>
      <c r="G8" s="488"/>
      <c r="H8" s="488"/>
      <c r="I8" s="488"/>
      <c r="J8" s="488"/>
      <c r="K8" s="488"/>
      <c r="L8" s="488"/>
      <c r="M8" s="488"/>
      <c r="N8" s="488"/>
      <c r="O8" s="488"/>
      <c r="P8" s="488"/>
      <c r="Q8" s="488"/>
      <c r="R8" s="488"/>
      <c r="S8" s="488"/>
      <c r="T8" s="488"/>
      <c r="U8" s="488"/>
      <c r="V8" s="488"/>
      <c r="W8" s="488"/>
      <c r="X8" s="488"/>
      <c r="Y8" s="488"/>
      <c r="Z8" s="488"/>
      <c r="AA8" s="59"/>
    </row>
    <row r="9" spans="1:27" ht="15" customHeight="1">
      <c r="A9" s="487" t="s">
        <v>4957</v>
      </c>
      <c r="B9" s="487"/>
      <c r="C9" s="487"/>
      <c r="D9" s="487"/>
      <c r="E9" s="487"/>
      <c r="F9" s="487"/>
      <c r="G9" s="487"/>
      <c r="H9" s="487"/>
      <c r="I9" s="487"/>
      <c r="J9" s="487"/>
      <c r="K9" s="487"/>
      <c r="L9" s="487"/>
      <c r="M9" s="487"/>
      <c r="N9" s="487"/>
      <c r="O9" s="487"/>
      <c r="P9" s="487"/>
      <c r="Q9" s="487"/>
      <c r="R9" s="487"/>
      <c r="S9" s="487"/>
      <c r="T9" s="487"/>
      <c r="U9" s="487"/>
      <c r="V9" s="487"/>
      <c r="W9" s="487"/>
      <c r="X9" s="487"/>
      <c r="Y9" s="487"/>
      <c r="Z9" s="487"/>
      <c r="AA9" s="59"/>
    </row>
    <row r="10" spans="1:27" ht="106.5" customHeight="1">
      <c r="A10" s="488" t="s">
        <v>4958</v>
      </c>
      <c r="B10" s="488"/>
      <c r="C10" s="488"/>
      <c r="D10" s="488"/>
      <c r="E10" s="488"/>
      <c r="F10" s="488"/>
      <c r="G10" s="488"/>
      <c r="H10" s="488"/>
      <c r="I10" s="488"/>
      <c r="J10" s="488"/>
      <c r="K10" s="488"/>
      <c r="L10" s="488"/>
      <c r="M10" s="488"/>
      <c r="N10" s="488"/>
      <c r="O10" s="488"/>
      <c r="P10" s="488"/>
      <c r="Q10" s="488"/>
      <c r="R10" s="488"/>
      <c r="S10" s="488"/>
      <c r="T10" s="488"/>
      <c r="U10" s="488"/>
      <c r="V10" s="488"/>
      <c r="W10" s="488"/>
      <c r="X10" s="488"/>
      <c r="Y10" s="488"/>
      <c r="Z10" s="488"/>
      <c r="AA10" s="59"/>
    </row>
    <row r="11" spans="1:27" ht="17.399999999999999" customHeight="1">
      <c r="A11" s="489"/>
      <c r="B11" s="489"/>
      <c r="C11" s="489"/>
      <c r="D11" s="489"/>
      <c r="E11" s="489"/>
      <c r="F11" s="489"/>
      <c r="G11" s="489"/>
      <c r="H11" s="489"/>
      <c r="I11" s="489"/>
      <c r="J11" s="489"/>
      <c r="K11" s="489"/>
      <c r="L11" s="489"/>
      <c r="M11" s="489"/>
      <c r="N11" s="489"/>
      <c r="O11" s="489"/>
      <c r="P11" s="489"/>
      <c r="Q11" s="489"/>
      <c r="R11" s="489"/>
      <c r="S11" s="489"/>
      <c r="T11" s="489"/>
      <c r="U11" s="489"/>
      <c r="V11" s="489"/>
      <c r="W11" s="489"/>
      <c r="X11" s="489"/>
      <c r="Y11" s="489"/>
      <c r="Z11" s="489"/>
      <c r="AA11" s="59"/>
    </row>
    <row r="12" spans="1:27" ht="30" customHeight="1">
      <c r="A12" s="490" t="s">
        <v>4962</v>
      </c>
      <c r="B12" s="490"/>
      <c r="C12" s="490"/>
      <c r="D12" s="490"/>
      <c r="E12" s="490"/>
      <c r="F12" s="490"/>
      <c r="G12" s="490"/>
      <c r="H12" s="490"/>
      <c r="I12" s="490"/>
      <c r="J12" s="490"/>
      <c r="K12" s="490"/>
      <c r="L12" s="490"/>
      <c r="M12" s="490"/>
      <c r="N12" s="490"/>
      <c r="O12" s="490"/>
      <c r="P12" s="490"/>
      <c r="Q12" s="490"/>
      <c r="R12" s="490"/>
      <c r="S12" s="490"/>
      <c r="T12" s="490"/>
      <c r="U12" s="490"/>
      <c r="V12" s="490"/>
      <c r="W12" s="490"/>
      <c r="X12" s="490"/>
      <c r="Y12" s="490"/>
      <c r="Z12" s="490"/>
      <c r="AA12" s="59"/>
    </row>
    <row r="13" spans="1:27" ht="17.399999999999999" customHeight="1">
      <c r="A13" s="491" t="s">
        <v>4960</v>
      </c>
      <c r="B13" s="491"/>
      <c r="C13" s="491"/>
      <c r="D13" s="491"/>
      <c r="E13" s="491"/>
      <c r="F13" s="491"/>
      <c r="G13" s="491"/>
      <c r="H13" s="491"/>
      <c r="I13" s="491"/>
      <c r="J13" s="491"/>
      <c r="K13" s="491"/>
      <c r="L13" s="491"/>
      <c r="M13" s="491"/>
      <c r="N13" s="491"/>
      <c r="O13" s="491"/>
      <c r="P13" s="491"/>
      <c r="Q13" s="491"/>
      <c r="R13" s="491"/>
      <c r="S13" s="491"/>
      <c r="T13" s="491"/>
      <c r="U13" s="491"/>
      <c r="V13" s="491"/>
      <c r="W13" s="491"/>
      <c r="X13" s="491"/>
      <c r="Y13" s="491"/>
      <c r="Z13" s="491"/>
      <c r="AA13" s="59"/>
    </row>
    <row r="14" spans="1:27" ht="28.5" customHeight="1">
      <c r="A14" s="488" t="s">
        <v>278</v>
      </c>
      <c r="B14" s="488"/>
      <c r="C14" s="488"/>
      <c r="D14" s="488"/>
      <c r="E14" s="488"/>
      <c r="F14" s="488"/>
      <c r="G14" s="488"/>
      <c r="H14" s="488"/>
      <c r="I14" s="488"/>
      <c r="J14" s="488"/>
      <c r="K14" s="488"/>
      <c r="L14" s="488"/>
      <c r="M14" s="488"/>
      <c r="N14" s="488"/>
      <c r="O14" s="488"/>
      <c r="P14" s="488"/>
      <c r="Q14" s="488"/>
      <c r="R14" s="488"/>
      <c r="S14" s="488"/>
      <c r="T14" s="488"/>
      <c r="U14" s="488"/>
      <c r="V14" s="488"/>
      <c r="W14" s="488"/>
      <c r="X14" s="488"/>
      <c r="Y14" s="488"/>
      <c r="Z14" s="488"/>
      <c r="AA14" s="59"/>
    </row>
    <row r="15" spans="1:27" ht="17.399999999999999" customHeight="1">
      <c r="A15" s="491" t="s">
        <v>4961</v>
      </c>
      <c r="B15" s="491"/>
      <c r="C15" s="491"/>
      <c r="D15" s="491"/>
      <c r="E15" s="491"/>
      <c r="F15" s="491"/>
      <c r="G15" s="491"/>
      <c r="H15" s="491"/>
      <c r="I15" s="491"/>
      <c r="J15" s="491"/>
      <c r="K15" s="491"/>
      <c r="L15" s="491"/>
      <c r="M15" s="491"/>
      <c r="N15" s="491"/>
      <c r="O15" s="491"/>
      <c r="P15" s="491"/>
      <c r="Q15" s="491"/>
      <c r="R15" s="491"/>
      <c r="S15" s="491"/>
      <c r="T15" s="491"/>
      <c r="U15" s="491"/>
      <c r="V15" s="491"/>
      <c r="W15" s="491"/>
      <c r="X15" s="491"/>
      <c r="Y15" s="491"/>
      <c r="Z15" s="491"/>
      <c r="AA15" s="59"/>
    </row>
    <row r="16" spans="1:27" ht="32.25" customHeight="1">
      <c r="A16" s="488" t="s">
        <v>4959</v>
      </c>
      <c r="B16" s="488"/>
      <c r="C16" s="488"/>
      <c r="D16" s="488"/>
      <c r="E16" s="488"/>
      <c r="F16" s="488"/>
      <c r="G16" s="488"/>
      <c r="H16" s="488"/>
      <c r="I16" s="488"/>
      <c r="J16" s="488"/>
      <c r="K16" s="488"/>
      <c r="L16" s="488"/>
      <c r="M16" s="488"/>
      <c r="N16" s="488"/>
      <c r="O16" s="488"/>
      <c r="P16" s="488"/>
      <c r="Q16" s="488"/>
      <c r="R16" s="488"/>
      <c r="S16" s="488"/>
      <c r="T16" s="488"/>
      <c r="U16" s="488"/>
      <c r="V16" s="488"/>
      <c r="W16" s="488"/>
      <c r="X16" s="488"/>
      <c r="Y16" s="488"/>
      <c r="Z16" s="488"/>
      <c r="AA16" s="59"/>
    </row>
    <row r="17" spans="1:27" ht="17.399999999999999" customHeight="1">
      <c r="A17" s="488"/>
      <c r="B17" s="488"/>
      <c r="C17" s="488"/>
      <c r="D17" s="488"/>
      <c r="E17" s="488"/>
      <c r="F17" s="488"/>
      <c r="G17" s="488"/>
      <c r="H17" s="488"/>
      <c r="I17" s="488"/>
      <c r="J17" s="488"/>
      <c r="K17" s="488"/>
      <c r="L17" s="488"/>
      <c r="M17" s="488"/>
      <c r="N17" s="488"/>
      <c r="O17" s="488"/>
      <c r="P17" s="488"/>
      <c r="Q17" s="488"/>
      <c r="R17" s="488"/>
      <c r="S17" s="488"/>
      <c r="T17" s="488"/>
      <c r="U17" s="488"/>
      <c r="V17" s="488"/>
      <c r="W17" s="488"/>
      <c r="X17" s="488"/>
      <c r="Y17" s="488"/>
      <c r="Z17" s="488"/>
      <c r="AA17" s="59"/>
    </row>
    <row r="18" spans="1:27" ht="30" customHeight="1">
      <c r="A18" s="492" t="s">
        <v>2288</v>
      </c>
      <c r="B18" s="492"/>
      <c r="C18" s="492"/>
      <c r="D18" s="492"/>
      <c r="E18" s="492"/>
      <c r="F18" s="492"/>
      <c r="G18" s="492"/>
      <c r="H18" s="492"/>
      <c r="I18" s="492"/>
      <c r="J18" s="492"/>
      <c r="K18" s="492"/>
      <c r="L18" s="492"/>
      <c r="M18" s="492"/>
      <c r="N18" s="492"/>
      <c r="O18" s="492"/>
      <c r="P18" s="492"/>
      <c r="Q18" s="492"/>
      <c r="R18" s="492"/>
      <c r="S18" s="492"/>
      <c r="T18" s="492"/>
      <c r="U18" s="492"/>
      <c r="V18" s="492"/>
      <c r="W18" s="492"/>
      <c r="X18" s="492"/>
      <c r="Y18" s="492"/>
      <c r="Z18" s="492"/>
      <c r="AA18" s="59"/>
    </row>
    <row r="19" spans="1:27" ht="17.399999999999999" customHeight="1">
      <c r="A19" s="493" t="s">
        <v>4963</v>
      </c>
      <c r="B19" s="493"/>
      <c r="C19" s="493"/>
      <c r="D19" s="493"/>
      <c r="E19" s="493"/>
      <c r="F19" s="493"/>
      <c r="G19" s="493"/>
      <c r="H19" s="493"/>
      <c r="I19" s="493"/>
      <c r="J19" s="493"/>
      <c r="K19" s="493"/>
      <c r="L19" s="493"/>
      <c r="M19" s="493"/>
      <c r="N19" s="493"/>
      <c r="O19" s="493"/>
      <c r="P19" s="493"/>
      <c r="Q19" s="493"/>
      <c r="R19" s="493"/>
      <c r="S19" s="493"/>
      <c r="T19" s="493"/>
      <c r="U19" s="493"/>
      <c r="V19" s="493"/>
      <c r="W19" s="493"/>
      <c r="X19" s="493"/>
      <c r="Y19" s="493"/>
      <c r="Z19" s="493"/>
      <c r="AA19" s="59"/>
    </row>
    <row r="20" spans="1:27" ht="39.9" customHeight="1">
      <c r="A20" s="495" t="s">
        <v>4964</v>
      </c>
      <c r="B20" s="496"/>
      <c r="C20" s="496"/>
      <c r="D20" s="496"/>
      <c r="E20" s="496"/>
      <c r="F20" s="496"/>
      <c r="G20" s="496"/>
      <c r="H20" s="496"/>
      <c r="I20" s="496"/>
      <c r="J20" s="496"/>
      <c r="K20" s="496"/>
      <c r="L20" s="496"/>
      <c r="M20" s="496"/>
      <c r="N20" s="496"/>
      <c r="O20" s="496"/>
      <c r="P20" s="496"/>
      <c r="Q20" s="496"/>
      <c r="R20" s="496"/>
      <c r="S20" s="496"/>
      <c r="T20" s="496"/>
      <c r="U20" s="496"/>
      <c r="V20" s="496"/>
      <c r="W20" s="496"/>
      <c r="X20" s="496"/>
      <c r="Y20" s="496"/>
      <c r="Z20" s="496"/>
      <c r="AA20" s="59"/>
    </row>
    <row r="21" spans="1:27" ht="17.399999999999999" customHeight="1">
      <c r="A21" s="497" t="s">
        <v>2289</v>
      </c>
      <c r="B21" s="497"/>
      <c r="C21" s="497"/>
      <c r="D21" s="497"/>
      <c r="E21" s="497"/>
      <c r="F21" s="497"/>
      <c r="G21" s="497"/>
      <c r="H21" s="497"/>
      <c r="I21" s="497"/>
      <c r="J21" s="497"/>
      <c r="K21" s="497"/>
      <c r="L21" s="497"/>
      <c r="M21" s="497"/>
      <c r="N21" s="497"/>
      <c r="O21" s="497"/>
      <c r="P21" s="497"/>
      <c r="Q21" s="497"/>
      <c r="R21" s="497"/>
      <c r="S21" s="497"/>
      <c r="T21" s="497"/>
      <c r="U21" s="497"/>
      <c r="V21" s="497"/>
      <c r="W21" s="497"/>
      <c r="X21" s="497"/>
      <c r="Y21" s="497"/>
      <c r="Z21" s="497"/>
      <c r="AA21" s="59"/>
    </row>
    <row r="22" spans="1:27" ht="39.9" customHeight="1">
      <c r="A22" s="496" t="s">
        <v>4965</v>
      </c>
      <c r="B22" s="496"/>
      <c r="C22" s="496"/>
      <c r="D22" s="496"/>
      <c r="E22" s="496"/>
      <c r="F22" s="496"/>
      <c r="G22" s="496"/>
      <c r="H22" s="496"/>
      <c r="I22" s="496"/>
      <c r="J22" s="496"/>
      <c r="K22" s="496"/>
      <c r="L22" s="496"/>
      <c r="M22" s="496"/>
      <c r="N22" s="496"/>
      <c r="O22" s="496"/>
      <c r="P22" s="496"/>
      <c r="Q22" s="496"/>
      <c r="R22" s="496"/>
      <c r="S22" s="496"/>
      <c r="T22" s="496"/>
      <c r="U22" s="496"/>
      <c r="V22" s="496"/>
      <c r="W22" s="496"/>
      <c r="X22" s="496"/>
      <c r="Y22" s="496"/>
      <c r="Z22" s="496"/>
      <c r="AA22" s="59"/>
    </row>
    <row r="23" spans="1:27" ht="17.399999999999999" customHeight="1">
      <c r="A23" s="493" t="s">
        <v>2290</v>
      </c>
      <c r="B23" s="493"/>
      <c r="C23" s="493"/>
      <c r="D23" s="493"/>
      <c r="E23" s="493"/>
      <c r="F23" s="493"/>
      <c r="G23" s="493"/>
      <c r="H23" s="493"/>
      <c r="I23" s="493"/>
      <c r="J23" s="493"/>
      <c r="K23" s="493"/>
      <c r="L23" s="493"/>
      <c r="M23" s="493"/>
      <c r="N23" s="493"/>
      <c r="O23" s="493"/>
      <c r="P23" s="493"/>
      <c r="Q23" s="493"/>
      <c r="R23" s="493"/>
      <c r="S23" s="493"/>
      <c r="T23" s="493"/>
      <c r="U23" s="493"/>
      <c r="V23" s="493"/>
      <c r="W23" s="493"/>
      <c r="X23" s="493"/>
      <c r="Y23" s="493"/>
      <c r="Z23" s="493"/>
      <c r="AA23" s="59"/>
    </row>
    <row r="24" spans="1:27" ht="30" customHeight="1">
      <c r="A24" s="496" t="s">
        <v>4966</v>
      </c>
      <c r="B24" s="496"/>
      <c r="C24" s="496"/>
      <c r="D24" s="496"/>
      <c r="E24" s="496"/>
      <c r="F24" s="496"/>
      <c r="G24" s="496"/>
      <c r="H24" s="496"/>
      <c r="I24" s="496"/>
      <c r="J24" s="496"/>
      <c r="K24" s="496"/>
      <c r="L24" s="496"/>
      <c r="M24" s="496"/>
      <c r="N24" s="496"/>
      <c r="O24" s="496"/>
      <c r="P24" s="496"/>
      <c r="Q24" s="496"/>
      <c r="R24" s="496"/>
      <c r="S24" s="496"/>
      <c r="T24" s="496"/>
      <c r="U24" s="496"/>
      <c r="V24" s="496"/>
      <c r="W24" s="496"/>
      <c r="X24" s="496"/>
      <c r="Y24" s="496"/>
      <c r="Z24" s="496"/>
      <c r="AA24" s="59"/>
    </row>
    <row r="25" spans="1:27">
      <c r="A25" s="493" t="s">
        <v>2291</v>
      </c>
      <c r="B25" s="493"/>
      <c r="C25" s="493"/>
      <c r="D25" s="493"/>
      <c r="E25" s="493"/>
      <c r="F25" s="493"/>
      <c r="G25" s="493"/>
      <c r="H25" s="493"/>
      <c r="I25" s="493"/>
      <c r="J25" s="493"/>
      <c r="K25" s="493"/>
      <c r="L25" s="493"/>
      <c r="M25" s="493"/>
      <c r="N25" s="493"/>
      <c r="O25" s="493"/>
      <c r="P25" s="493"/>
      <c r="Q25" s="493"/>
      <c r="R25" s="493"/>
      <c r="S25" s="493"/>
      <c r="T25" s="493"/>
      <c r="U25" s="493"/>
      <c r="V25" s="493"/>
      <c r="W25" s="493"/>
      <c r="X25" s="493"/>
      <c r="Y25" s="493"/>
      <c r="Z25" s="493"/>
      <c r="AA25" s="59"/>
    </row>
    <row r="26" spans="1:27" ht="24.9" customHeight="1">
      <c r="A26" s="494" t="s">
        <v>4967</v>
      </c>
      <c r="B26" s="494"/>
      <c r="C26" s="494"/>
      <c r="D26" s="494"/>
      <c r="E26" s="494"/>
      <c r="F26" s="494"/>
      <c r="G26" s="494"/>
      <c r="H26" s="494"/>
      <c r="I26" s="494"/>
      <c r="J26" s="494"/>
      <c r="K26" s="494"/>
      <c r="L26" s="494"/>
      <c r="M26" s="494"/>
      <c r="N26" s="494"/>
      <c r="O26" s="494"/>
      <c r="P26" s="494"/>
      <c r="Q26" s="494"/>
      <c r="R26" s="494"/>
      <c r="S26" s="494"/>
      <c r="T26" s="494"/>
      <c r="U26" s="494"/>
      <c r="V26" s="494"/>
      <c r="W26" s="494"/>
      <c r="X26" s="494"/>
      <c r="Y26" s="494"/>
      <c r="Z26" s="494"/>
      <c r="AA26" s="59"/>
    </row>
    <row r="27" spans="1:27">
      <c r="A27" s="59"/>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row>
    <row r="28" spans="1:27">
      <c r="A28" s="59"/>
      <c r="B28" s="59"/>
      <c r="C28" s="59"/>
      <c r="D28" s="59"/>
      <c r="E28" s="59"/>
      <c r="F28" s="59"/>
      <c r="G28" s="59"/>
      <c r="H28" s="59"/>
      <c r="I28" s="59"/>
      <c r="J28" s="59"/>
      <c r="K28" s="59"/>
      <c r="L28" s="59"/>
      <c r="M28" s="59"/>
      <c r="N28" s="59"/>
      <c r="O28" s="59"/>
      <c r="P28" s="59"/>
      <c r="Q28" s="59"/>
      <c r="R28" s="59"/>
      <c r="S28" s="59"/>
      <c r="T28" s="59"/>
      <c r="U28" s="59"/>
      <c r="V28" s="59"/>
      <c r="W28" s="59"/>
      <c r="X28" s="59"/>
      <c r="Y28" s="59"/>
      <c r="Z28" s="59"/>
      <c r="AA28" s="59"/>
    </row>
    <row r="29" spans="1:27">
      <c r="A29" s="59"/>
      <c r="B29" s="59"/>
      <c r="C29" s="59"/>
      <c r="D29" s="59"/>
      <c r="E29" s="59"/>
      <c r="F29" s="59"/>
      <c r="G29" s="59"/>
      <c r="H29" s="59"/>
      <c r="I29" s="59"/>
      <c r="J29" s="59"/>
      <c r="K29" s="59"/>
      <c r="L29" s="59"/>
      <c r="M29" s="59"/>
      <c r="N29" s="59"/>
      <c r="O29" s="59"/>
      <c r="P29" s="59"/>
      <c r="Q29" s="59"/>
      <c r="R29" s="59"/>
      <c r="S29" s="59"/>
      <c r="T29" s="59"/>
      <c r="U29" s="59"/>
      <c r="V29" s="59"/>
      <c r="W29" s="59"/>
      <c r="X29" s="59"/>
      <c r="Y29" s="59"/>
      <c r="Z29" s="59"/>
      <c r="AA29" s="59"/>
    </row>
    <row r="30" spans="1:27">
      <c r="A30" s="59"/>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row>
    <row r="31" spans="1:27">
      <c r="A31" s="59"/>
      <c r="B31" s="59"/>
      <c r="C31" s="59"/>
      <c r="D31" s="59"/>
      <c r="E31" s="59"/>
      <c r="F31" s="59"/>
      <c r="G31" s="59"/>
      <c r="H31" s="59"/>
      <c r="I31" s="59"/>
      <c r="J31" s="59"/>
      <c r="K31" s="59"/>
      <c r="L31" s="59"/>
      <c r="M31" s="59"/>
      <c r="N31" s="59"/>
      <c r="O31" s="59"/>
      <c r="P31" s="59"/>
      <c r="Q31" s="59"/>
      <c r="R31" s="59"/>
      <c r="S31" s="59"/>
      <c r="T31" s="59"/>
      <c r="U31" s="59"/>
      <c r="V31" s="59"/>
      <c r="W31" s="59"/>
      <c r="X31" s="59"/>
      <c r="Y31" s="59"/>
      <c r="Z31" s="59"/>
      <c r="AA31" s="59"/>
    </row>
    <row r="32" spans="1:27">
      <c r="A32" s="59"/>
      <c r="B32" s="59"/>
      <c r="C32" s="59"/>
      <c r="D32" s="59"/>
      <c r="E32" s="59"/>
      <c r="F32" s="59"/>
      <c r="G32" s="59"/>
      <c r="H32" s="59"/>
      <c r="I32" s="59"/>
      <c r="J32" s="59"/>
      <c r="K32" s="59"/>
      <c r="L32" s="59"/>
      <c r="M32" s="59"/>
      <c r="N32" s="59"/>
      <c r="O32" s="59"/>
      <c r="P32" s="59"/>
      <c r="Q32" s="59"/>
      <c r="R32" s="59"/>
      <c r="S32" s="59"/>
      <c r="T32" s="59"/>
      <c r="U32" s="59"/>
      <c r="V32" s="59"/>
      <c r="W32" s="59"/>
      <c r="X32" s="59"/>
      <c r="Y32" s="59"/>
      <c r="Z32" s="59"/>
      <c r="AA32" s="59"/>
    </row>
    <row r="33" spans="1:27">
      <c r="A33" s="59"/>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row>
    <row r="34" spans="1:27">
      <c r="A34" s="59"/>
      <c r="B34" s="59"/>
      <c r="C34" s="59"/>
      <c r="D34" s="59"/>
      <c r="E34" s="59"/>
      <c r="F34" s="59"/>
      <c r="G34" s="59"/>
      <c r="H34" s="59"/>
      <c r="I34" s="59"/>
      <c r="J34" s="59"/>
      <c r="K34" s="59"/>
      <c r="L34" s="59"/>
      <c r="M34" s="59"/>
      <c r="N34" s="59"/>
      <c r="O34" s="59"/>
      <c r="P34" s="59"/>
      <c r="Q34" s="59"/>
      <c r="R34" s="59"/>
      <c r="S34" s="59"/>
      <c r="T34" s="59"/>
      <c r="U34" s="59"/>
      <c r="V34" s="59"/>
      <c r="W34" s="59"/>
      <c r="X34" s="59"/>
      <c r="Y34" s="59"/>
      <c r="Z34" s="59"/>
      <c r="AA34" s="59"/>
    </row>
    <row r="35" spans="1:27">
      <c r="A35" s="59"/>
      <c r="B35" s="59"/>
      <c r="C35" s="59"/>
      <c r="D35" s="59"/>
      <c r="E35" s="59"/>
      <c r="F35" s="59"/>
      <c r="G35" s="59"/>
      <c r="H35" s="59"/>
      <c r="I35" s="59"/>
      <c r="J35" s="59"/>
      <c r="K35" s="59"/>
      <c r="L35" s="59"/>
      <c r="M35" s="59"/>
      <c r="N35" s="59"/>
      <c r="O35" s="59"/>
      <c r="P35" s="59"/>
      <c r="Q35" s="59"/>
      <c r="R35" s="59"/>
      <c r="S35" s="59"/>
      <c r="T35" s="59"/>
      <c r="U35" s="59"/>
      <c r="V35" s="59"/>
      <c r="W35" s="59"/>
      <c r="X35" s="59"/>
      <c r="Y35" s="59"/>
      <c r="Z35" s="59"/>
      <c r="AA35" s="59"/>
    </row>
    <row r="36" spans="1:27">
      <c r="A36" s="59"/>
      <c r="B36" s="59"/>
      <c r="C36" s="59"/>
      <c r="D36" s="59"/>
      <c r="E36" s="59"/>
      <c r="F36" s="59"/>
      <c r="G36" s="59"/>
      <c r="H36" s="59"/>
      <c r="I36" s="59"/>
      <c r="J36" s="59"/>
      <c r="K36" s="59"/>
      <c r="L36" s="59"/>
      <c r="M36" s="59"/>
      <c r="N36" s="59"/>
      <c r="O36" s="59"/>
      <c r="P36" s="59"/>
      <c r="Q36" s="59"/>
      <c r="R36" s="59"/>
      <c r="S36" s="59"/>
      <c r="T36" s="59"/>
      <c r="U36" s="59"/>
      <c r="V36" s="59"/>
      <c r="W36" s="59"/>
      <c r="X36" s="59"/>
      <c r="Y36" s="59"/>
      <c r="Z36" s="59"/>
      <c r="AA36" s="59"/>
    </row>
    <row r="37" spans="1:27">
      <c r="A37" s="59"/>
      <c r="B37" s="59"/>
      <c r="C37" s="59"/>
      <c r="D37" s="59"/>
      <c r="E37" s="59"/>
      <c r="F37" s="59"/>
      <c r="G37" s="59"/>
      <c r="H37" s="59"/>
      <c r="I37" s="59"/>
      <c r="J37" s="59"/>
      <c r="K37" s="59"/>
      <c r="L37" s="59"/>
      <c r="M37" s="59"/>
      <c r="N37" s="59"/>
      <c r="O37" s="59"/>
      <c r="P37" s="59"/>
      <c r="Q37" s="59"/>
      <c r="R37" s="59"/>
      <c r="S37" s="59"/>
      <c r="T37" s="59"/>
      <c r="U37" s="59"/>
      <c r="V37" s="59"/>
      <c r="W37" s="59"/>
      <c r="X37" s="59"/>
      <c r="Y37" s="59"/>
      <c r="Z37" s="59"/>
      <c r="AA37" s="59"/>
    </row>
    <row r="38" spans="1:27">
      <c r="A38" s="59"/>
      <c r="B38" s="59"/>
      <c r="C38" s="59"/>
      <c r="D38" s="59"/>
      <c r="E38" s="59"/>
      <c r="F38" s="59"/>
      <c r="G38" s="59"/>
      <c r="H38" s="59"/>
      <c r="I38" s="59"/>
      <c r="J38" s="59"/>
      <c r="K38" s="59"/>
      <c r="L38" s="59"/>
      <c r="M38" s="59"/>
      <c r="N38" s="59"/>
      <c r="O38" s="59"/>
      <c r="P38" s="59"/>
      <c r="Q38" s="59"/>
      <c r="R38" s="59"/>
      <c r="S38" s="59"/>
      <c r="T38" s="59"/>
      <c r="U38" s="59"/>
      <c r="V38" s="59"/>
      <c r="W38" s="59"/>
      <c r="X38" s="59"/>
      <c r="Y38" s="59"/>
      <c r="Z38" s="59"/>
      <c r="AA38" s="59"/>
    </row>
    <row r="39" spans="1:27">
      <c r="A39" s="59"/>
      <c r="B39" s="59"/>
      <c r="C39" s="59"/>
      <c r="D39" s="59"/>
      <c r="E39" s="59"/>
      <c r="F39" s="59"/>
      <c r="G39" s="59"/>
      <c r="H39" s="59"/>
      <c r="I39" s="59"/>
      <c r="J39" s="59"/>
      <c r="K39" s="59"/>
      <c r="L39" s="59"/>
      <c r="M39" s="59"/>
      <c r="N39" s="59"/>
      <c r="O39" s="59"/>
      <c r="P39" s="59"/>
      <c r="Q39" s="59"/>
      <c r="R39" s="59"/>
      <c r="S39" s="59"/>
      <c r="T39" s="59"/>
      <c r="U39" s="59"/>
      <c r="V39" s="59"/>
      <c r="W39" s="59"/>
      <c r="X39" s="59"/>
      <c r="Y39" s="59"/>
      <c r="Z39" s="59"/>
      <c r="AA39" s="59"/>
    </row>
    <row r="40" spans="1:27">
      <c r="A40" s="59"/>
      <c r="B40" s="59"/>
      <c r="C40" s="59"/>
      <c r="D40" s="59"/>
      <c r="E40" s="59"/>
      <c r="F40" s="59"/>
      <c r="G40" s="59"/>
      <c r="H40" s="59"/>
      <c r="I40" s="59"/>
      <c r="J40" s="59"/>
      <c r="K40" s="59"/>
      <c r="L40" s="59"/>
      <c r="M40" s="59"/>
      <c r="N40" s="59"/>
      <c r="O40" s="59"/>
      <c r="P40" s="59"/>
      <c r="Q40" s="59"/>
      <c r="R40" s="59"/>
      <c r="S40" s="59"/>
      <c r="T40" s="59"/>
      <c r="U40" s="59"/>
      <c r="V40" s="59"/>
      <c r="W40" s="59"/>
      <c r="X40" s="59"/>
      <c r="Y40" s="59"/>
      <c r="Z40" s="59"/>
      <c r="AA40" s="59"/>
    </row>
    <row r="41" spans="1:27">
      <c r="A41" s="59"/>
      <c r="B41" s="59"/>
      <c r="C41" s="59"/>
      <c r="D41" s="59"/>
      <c r="E41" s="59"/>
      <c r="F41" s="59"/>
      <c r="G41" s="59"/>
      <c r="H41" s="59"/>
      <c r="I41" s="59"/>
      <c r="J41" s="59"/>
      <c r="K41" s="59"/>
      <c r="L41" s="59"/>
      <c r="M41" s="59"/>
      <c r="N41" s="59"/>
      <c r="O41" s="59"/>
      <c r="P41" s="59"/>
      <c r="Q41" s="59"/>
      <c r="R41" s="59"/>
      <c r="S41" s="59"/>
      <c r="T41" s="59"/>
      <c r="U41" s="59"/>
      <c r="V41" s="59"/>
      <c r="W41" s="59"/>
      <c r="X41" s="59"/>
      <c r="Y41" s="59"/>
      <c r="Z41" s="59"/>
      <c r="AA41" s="59"/>
    </row>
    <row r="42" spans="1:27">
      <c r="A42" s="59"/>
      <c r="B42" s="59"/>
      <c r="C42" s="59"/>
      <c r="D42" s="59"/>
      <c r="E42" s="59"/>
      <c r="F42" s="59"/>
      <c r="G42" s="59"/>
      <c r="H42" s="59"/>
      <c r="I42" s="59"/>
      <c r="J42" s="59"/>
      <c r="K42" s="59"/>
      <c r="L42" s="59"/>
      <c r="M42" s="59"/>
      <c r="N42" s="59"/>
      <c r="O42" s="59"/>
      <c r="P42" s="59"/>
      <c r="Q42" s="59"/>
      <c r="R42" s="59"/>
      <c r="S42" s="59"/>
      <c r="T42" s="59"/>
      <c r="U42" s="59"/>
      <c r="V42" s="59"/>
      <c r="W42" s="59"/>
      <c r="X42" s="59"/>
      <c r="Y42" s="59"/>
      <c r="Z42" s="59"/>
      <c r="AA42" s="59"/>
    </row>
    <row r="43" spans="1:27">
      <c r="A43" s="59"/>
      <c r="B43" s="59"/>
      <c r="C43" s="59"/>
      <c r="D43" s="59"/>
      <c r="E43" s="59"/>
      <c r="F43" s="59"/>
      <c r="G43" s="59"/>
      <c r="H43" s="59"/>
      <c r="I43" s="59"/>
      <c r="J43" s="59"/>
      <c r="K43" s="59"/>
      <c r="L43" s="59"/>
      <c r="M43" s="59"/>
      <c r="N43" s="59"/>
      <c r="O43" s="59"/>
      <c r="P43" s="59"/>
      <c r="Q43" s="59"/>
      <c r="R43" s="59"/>
      <c r="S43" s="59"/>
      <c r="T43" s="59"/>
      <c r="U43" s="59"/>
      <c r="V43" s="59"/>
      <c r="W43" s="59"/>
      <c r="X43" s="59"/>
      <c r="Y43" s="59"/>
      <c r="Z43" s="59"/>
      <c r="AA43" s="59"/>
    </row>
    <row r="44" spans="1:27">
      <c r="A44" s="59"/>
      <c r="B44" s="59"/>
      <c r="C44" s="59"/>
      <c r="D44" s="59"/>
      <c r="E44" s="59"/>
      <c r="F44" s="59"/>
      <c r="G44" s="59"/>
      <c r="H44" s="59"/>
      <c r="I44" s="59"/>
      <c r="J44" s="59"/>
      <c r="K44" s="59"/>
      <c r="L44" s="59"/>
      <c r="M44" s="59"/>
      <c r="N44" s="59"/>
      <c r="O44" s="59"/>
      <c r="P44" s="59"/>
      <c r="Q44" s="59"/>
      <c r="R44" s="59"/>
      <c r="S44" s="59"/>
      <c r="T44" s="59"/>
      <c r="U44" s="59"/>
      <c r="V44" s="59"/>
      <c r="W44" s="59"/>
      <c r="X44" s="59"/>
      <c r="Y44" s="59"/>
      <c r="Z44" s="59"/>
      <c r="AA44" s="59"/>
    </row>
    <row r="45" spans="1:27">
      <c r="A45" s="59"/>
      <c r="B45" s="59"/>
      <c r="C45" s="59"/>
      <c r="D45" s="59"/>
      <c r="E45" s="59"/>
      <c r="F45" s="59"/>
      <c r="G45" s="59"/>
      <c r="H45" s="59"/>
      <c r="I45" s="59"/>
      <c r="J45" s="59"/>
      <c r="K45" s="59"/>
      <c r="L45" s="59"/>
      <c r="M45" s="59"/>
      <c r="N45" s="59"/>
      <c r="O45" s="59"/>
      <c r="P45" s="59"/>
      <c r="Q45" s="59"/>
      <c r="R45" s="59"/>
      <c r="S45" s="59"/>
      <c r="T45" s="59"/>
      <c r="U45" s="59"/>
      <c r="V45" s="59"/>
      <c r="W45" s="59"/>
      <c r="X45" s="59"/>
      <c r="Y45" s="59"/>
      <c r="Z45" s="59"/>
      <c r="AA45" s="59"/>
    </row>
    <row r="46" spans="1:27">
      <c r="A46" s="59"/>
      <c r="B46" s="59"/>
      <c r="C46" s="59"/>
      <c r="D46" s="59"/>
      <c r="E46" s="59"/>
      <c r="F46" s="59"/>
      <c r="G46" s="59"/>
      <c r="H46" s="59"/>
      <c r="I46" s="59"/>
      <c r="J46" s="59"/>
      <c r="K46" s="59"/>
      <c r="L46" s="59"/>
      <c r="M46" s="59"/>
      <c r="N46" s="59"/>
      <c r="O46" s="59"/>
      <c r="P46" s="59"/>
      <c r="Q46" s="59"/>
      <c r="R46" s="59"/>
      <c r="S46" s="59"/>
      <c r="T46" s="59"/>
      <c r="U46" s="59"/>
      <c r="V46" s="59"/>
      <c r="W46" s="59"/>
      <c r="X46" s="59"/>
      <c r="Y46" s="59"/>
      <c r="Z46" s="59"/>
      <c r="AA46" s="59"/>
    </row>
    <row r="47" spans="1:27" ht="18.600000000000001">
      <c r="A47" s="5"/>
      <c r="B47" s="476"/>
      <c r="C47" s="476"/>
      <c r="D47" s="476"/>
      <c r="E47" s="476"/>
      <c r="F47" s="476"/>
      <c r="G47" s="476"/>
      <c r="H47" s="476"/>
      <c r="I47" s="476"/>
      <c r="J47" s="476"/>
      <c r="K47" s="476"/>
      <c r="L47" s="476"/>
      <c r="M47" s="476"/>
      <c r="N47" s="476"/>
      <c r="O47" s="476"/>
      <c r="P47" s="476"/>
      <c r="Q47" s="476"/>
      <c r="R47" s="476"/>
      <c r="S47" s="476"/>
      <c r="T47" s="476"/>
      <c r="U47" s="476"/>
      <c r="V47" s="476"/>
      <c r="W47" s="476"/>
      <c r="X47" s="476"/>
      <c r="Y47" s="476"/>
      <c r="Z47" s="476"/>
    </row>
    <row r="48" spans="1:27">
      <c r="A48" s="5"/>
      <c r="B48" s="498"/>
      <c r="C48" s="498"/>
      <c r="D48" s="498"/>
      <c r="E48" s="498"/>
      <c r="F48" s="498"/>
      <c r="G48" s="498"/>
      <c r="H48" s="498"/>
      <c r="I48" s="498"/>
      <c r="J48" s="498"/>
      <c r="K48" s="498"/>
      <c r="L48" s="498"/>
      <c r="M48" s="498"/>
      <c r="N48" s="498"/>
      <c r="O48" s="498"/>
      <c r="P48" s="498"/>
      <c r="Q48" s="498"/>
      <c r="R48" s="499"/>
      <c r="S48" s="499"/>
      <c r="T48" s="499"/>
      <c r="U48" s="499"/>
      <c r="V48" s="499"/>
      <c r="W48" s="499"/>
      <c r="X48" s="5"/>
      <c r="Y48" s="5"/>
      <c r="Z48" s="5"/>
    </row>
    <row r="49" spans="1:26">
      <c r="A49" s="5"/>
      <c r="B49" s="500"/>
      <c r="C49" s="500"/>
      <c r="D49" s="500"/>
      <c r="E49" s="500"/>
      <c r="F49" s="466"/>
      <c r="G49" s="466"/>
      <c r="H49" s="466"/>
      <c r="I49" s="466"/>
      <c r="J49" s="466"/>
      <c r="K49" s="466"/>
      <c r="L49" s="466"/>
      <c r="M49" s="466"/>
      <c r="N49" s="466"/>
      <c r="O49" s="466"/>
      <c r="P49" s="466"/>
      <c r="Q49" s="466"/>
      <c r="R49" s="466"/>
      <c r="S49" s="466"/>
      <c r="T49" s="466"/>
      <c r="U49" s="466"/>
      <c r="V49" s="466"/>
      <c r="W49" s="466"/>
      <c r="X49" s="5"/>
      <c r="Y49" s="5"/>
      <c r="Z49" s="5"/>
    </row>
    <row r="50" spans="1:26">
      <c r="A50" s="5"/>
      <c r="B50" s="500"/>
      <c r="C50" s="500"/>
      <c r="D50" s="500"/>
      <c r="E50" s="500"/>
      <c r="F50" s="466"/>
      <c r="G50" s="466"/>
      <c r="H50" s="466"/>
      <c r="I50" s="466"/>
      <c r="J50" s="466"/>
      <c r="K50" s="466"/>
      <c r="L50" s="466"/>
      <c r="M50" s="466"/>
      <c r="N50" s="466"/>
      <c r="O50" s="466"/>
      <c r="P50" s="466"/>
      <c r="Q50" s="466"/>
      <c r="R50" s="466"/>
      <c r="S50" s="466"/>
      <c r="T50" s="466"/>
      <c r="U50" s="466"/>
      <c r="V50" s="466"/>
      <c r="W50" s="466"/>
      <c r="X50" s="5"/>
      <c r="Y50" s="5"/>
      <c r="Z50" s="5"/>
    </row>
    <row r="51" spans="1:26">
      <c r="A51" s="5"/>
      <c r="B51" s="500"/>
      <c r="C51" s="500"/>
      <c r="D51" s="500"/>
      <c r="E51" s="500"/>
      <c r="F51" s="466"/>
      <c r="G51" s="466"/>
      <c r="H51" s="466"/>
      <c r="I51" s="466"/>
      <c r="J51" s="466"/>
      <c r="K51" s="466"/>
      <c r="L51" s="466"/>
      <c r="M51" s="466"/>
      <c r="N51" s="466"/>
      <c r="O51" s="466"/>
      <c r="P51" s="466"/>
      <c r="Q51" s="466"/>
      <c r="R51" s="466"/>
      <c r="S51" s="466"/>
      <c r="T51" s="466"/>
      <c r="U51" s="466"/>
      <c r="V51" s="466"/>
      <c r="W51" s="466"/>
      <c r="X51" s="5"/>
      <c r="Y51" s="5"/>
      <c r="Z51" s="5"/>
    </row>
    <row r="52" spans="1:26">
      <c r="A52" s="5"/>
      <c r="B52" s="500"/>
      <c r="C52" s="500"/>
      <c r="D52" s="500"/>
      <c r="E52" s="500"/>
      <c r="F52" s="466"/>
      <c r="G52" s="466"/>
      <c r="H52" s="466"/>
      <c r="I52" s="466"/>
      <c r="J52" s="466"/>
      <c r="K52" s="466"/>
      <c r="L52" s="466"/>
      <c r="M52" s="466"/>
      <c r="N52" s="466"/>
      <c r="O52" s="466"/>
      <c r="P52" s="466"/>
      <c r="Q52" s="466"/>
      <c r="R52" s="466"/>
      <c r="S52" s="466"/>
      <c r="T52" s="466"/>
      <c r="U52" s="466"/>
      <c r="V52" s="466"/>
      <c r="W52" s="466"/>
      <c r="X52" s="5"/>
      <c r="Y52" s="5"/>
      <c r="Z52" s="5"/>
    </row>
    <row r="53" spans="1:26">
      <c r="A53" s="5"/>
      <c r="B53" s="500"/>
      <c r="C53" s="500"/>
      <c r="D53" s="500"/>
      <c r="E53" s="500"/>
      <c r="F53" s="467"/>
      <c r="G53" s="467"/>
      <c r="H53" s="467"/>
      <c r="I53" s="467"/>
      <c r="J53" s="467"/>
      <c r="K53" s="467"/>
      <c r="L53" s="467"/>
      <c r="M53" s="467"/>
      <c r="N53" s="467"/>
      <c r="O53" s="467"/>
      <c r="P53" s="467"/>
      <c r="Q53" s="467"/>
      <c r="R53" s="466"/>
      <c r="S53" s="466"/>
      <c r="T53" s="466"/>
      <c r="U53" s="466"/>
      <c r="V53" s="466"/>
      <c r="W53" s="466"/>
      <c r="X53" s="5"/>
      <c r="Y53" s="5"/>
      <c r="Z53" s="5"/>
    </row>
    <row r="54" spans="1:26">
      <c r="A54" s="5"/>
      <c r="B54" s="500"/>
      <c r="C54" s="500"/>
      <c r="D54" s="500"/>
      <c r="E54" s="500"/>
      <c r="F54" s="466"/>
      <c r="G54" s="466"/>
      <c r="H54" s="466"/>
      <c r="I54" s="466"/>
      <c r="J54" s="466"/>
      <c r="K54" s="466"/>
      <c r="L54" s="466"/>
      <c r="M54" s="466"/>
      <c r="N54" s="466"/>
      <c r="O54" s="466"/>
      <c r="P54" s="466"/>
      <c r="Q54" s="466"/>
      <c r="R54" s="466"/>
      <c r="S54" s="466"/>
      <c r="T54" s="466"/>
      <c r="U54" s="466"/>
      <c r="V54" s="466"/>
      <c r="W54" s="466"/>
      <c r="X54" s="5"/>
      <c r="Y54" s="5"/>
      <c r="Z54" s="5"/>
    </row>
    <row r="55" spans="1:26">
      <c r="A55" s="5"/>
      <c r="B55" s="500"/>
      <c r="C55" s="500"/>
      <c r="D55" s="500"/>
      <c r="E55" s="500"/>
      <c r="F55" s="466"/>
      <c r="G55" s="466"/>
      <c r="H55" s="466"/>
      <c r="I55" s="466"/>
      <c r="J55" s="466"/>
      <c r="K55" s="466"/>
      <c r="L55" s="466"/>
      <c r="M55" s="466"/>
      <c r="N55" s="466"/>
      <c r="O55" s="466"/>
      <c r="P55" s="466"/>
      <c r="Q55" s="466"/>
      <c r="R55" s="466"/>
      <c r="S55" s="466"/>
      <c r="T55" s="466"/>
      <c r="U55" s="466"/>
      <c r="V55" s="466"/>
      <c r="W55" s="466"/>
      <c r="X55" s="5"/>
      <c r="Y55" s="5"/>
      <c r="Z55" s="5"/>
    </row>
    <row r="56" spans="1:26">
      <c r="A56" s="5"/>
      <c r="B56" s="500"/>
      <c r="C56" s="500"/>
      <c r="D56" s="500"/>
      <c r="E56" s="500"/>
      <c r="F56" s="466"/>
      <c r="G56" s="466"/>
      <c r="H56" s="466"/>
      <c r="I56" s="466"/>
      <c r="J56" s="466"/>
      <c r="K56" s="466"/>
      <c r="L56" s="466"/>
      <c r="M56" s="466"/>
      <c r="N56" s="466"/>
      <c r="O56" s="466"/>
      <c r="P56" s="466"/>
      <c r="Q56" s="466"/>
      <c r="R56" s="466"/>
      <c r="S56" s="466"/>
      <c r="T56" s="466"/>
      <c r="U56" s="466"/>
      <c r="V56" s="466"/>
      <c r="W56" s="466"/>
      <c r="X56" s="5"/>
      <c r="Y56" s="5"/>
      <c r="Z56" s="5"/>
    </row>
    <row r="57" spans="1:26">
      <c r="A57" s="5"/>
      <c r="B57" s="473"/>
      <c r="C57" s="473"/>
      <c r="D57" s="473"/>
      <c r="E57" s="473"/>
      <c r="F57" s="466"/>
      <c r="G57" s="466"/>
      <c r="H57" s="466"/>
      <c r="I57" s="466"/>
      <c r="J57" s="466"/>
      <c r="K57" s="466"/>
      <c r="L57" s="466"/>
      <c r="M57" s="466"/>
      <c r="N57" s="466"/>
      <c r="O57" s="466"/>
      <c r="P57" s="466"/>
      <c r="Q57" s="466"/>
      <c r="R57" s="466"/>
      <c r="S57" s="466"/>
      <c r="T57" s="466"/>
      <c r="U57" s="466"/>
      <c r="V57" s="466"/>
      <c r="W57" s="466"/>
      <c r="X57" s="5"/>
      <c r="Y57" s="5"/>
      <c r="Z57" s="5"/>
    </row>
    <row r="58" spans="1:26">
      <c r="A58" s="5"/>
      <c r="B58" s="473"/>
      <c r="C58" s="473"/>
      <c r="D58" s="473"/>
      <c r="E58" s="473"/>
      <c r="F58" s="466"/>
      <c r="G58" s="466"/>
      <c r="H58" s="466"/>
      <c r="I58" s="466"/>
      <c r="J58" s="466"/>
      <c r="K58" s="466"/>
      <c r="L58" s="466"/>
      <c r="M58" s="466"/>
      <c r="N58" s="466"/>
      <c r="O58" s="466"/>
      <c r="P58" s="466"/>
      <c r="Q58" s="466"/>
      <c r="R58" s="466"/>
      <c r="S58" s="466"/>
      <c r="T58" s="466"/>
      <c r="U58" s="466"/>
      <c r="V58" s="466"/>
      <c r="W58" s="466"/>
      <c r="X58" s="5"/>
      <c r="Y58" s="5"/>
      <c r="Z58" s="5"/>
    </row>
    <row r="59" spans="1:26">
      <c r="A59" s="5"/>
      <c r="B59" s="473"/>
      <c r="C59" s="473"/>
      <c r="D59" s="473"/>
      <c r="E59" s="473"/>
      <c r="F59" s="466"/>
      <c r="G59" s="466"/>
      <c r="H59" s="466"/>
      <c r="I59" s="466"/>
      <c r="J59" s="466"/>
      <c r="K59" s="466"/>
      <c r="L59" s="466"/>
      <c r="M59" s="466"/>
      <c r="N59" s="466"/>
      <c r="O59" s="466"/>
      <c r="P59" s="466"/>
      <c r="Q59" s="466"/>
      <c r="R59" s="466"/>
      <c r="S59" s="466"/>
      <c r="T59" s="466"/>
      <c r="U59" s="466"/>
      <c r="V59" s="466"/>
      <c r="W59" s="466"/>
      <c r="X59" s="5"/>
      <c r="Y59" s="5"/>
      <c r="Z59" s="5"/>
    </row>
    <row r="60" spans="1:26">
      <c r="A60" s="5"/>
      <c r="B60" s="473"/>
      <c r="C60" s="473"/>
      <c r="D60" s="473"/>
      <c r="E60" s="473"/>
      <c r="F60" s="466"/>
      <c r="G60" s="466"/>
      <c r="H60" s="466"/>
      <c r="I60" s="466"/>
      <c r="J60" s="466"/>
      <c r="K60" s="466"/>
      <c r="L60" s="466"/>
      <c r="M60" s="466"/>
      <c r="N60" s="466"/>
      <c r="O60" s="466"/>
      <c r="P60" s="466"/>
      <c r="Q60" s="466"/>
      <c r="R60" s="466"/>
      <c r="S60" s="466"/>
      <c r="T60" s="466"/>
      <c r="U60" s="466"/>
      <c r="V60" s="466"/>
      <c r="W60" s="466"/>
      <c r="X60" s="5"/>
      <c r="Y60" s="5"/>
      <c r="Z60" s="5"/>
    </row>
    <row r="61" spans="1:26">
      <c r="A61" s="5"/>
      <c r="B61" s="473"/>
      <c r="C61" s="473"/>
      <c r="D61" s="473"/>
      <c r="E61" s="473"/>
      <c r="F61" s="466"/>
      <c r="G61" s="466"/>
      <c r="H61" s="466"/>
      <c r="I61" s="466"/>
      <c r="J61" s="466"/>
      <c r="K61" s="466"/>
      <c r="L61" s="466"/>
      <c r="M61" s="466"/>
      <c r="N61" s="466"/>
      <c r="O61" s="466"/>
      <c r="P61" s="466"/>
      <c r="Q61" s="466"/>
      <c r="R61" s="466"/>
      <c r="S61" s="466"/>
      <c r="T61" s="466"/>
      <c r="U61" s="466"/>
      <c r="V61" s="466"/>
      <c r="W61" s="466"/>
      <c r="X61" s="5"/>
      <c r="Y61" s="5"/>
      <c r="Z61" s="5"/>
    </row>
    <row r="62" spans="1:26">
      <c r="A62" s="5"/>
      <c r="B62" s="473"/>
      <c r="C62" s="473"/>
      <c r="D62" s="473"/>
      <c r="E62" s="473"/>
      <c r="F62" s="466"/>
      <c r="G62" s="466"/>
      <c r="H62" s="466"/>
      <c r="I62" s="466"/>
      <c r="J62" s="466"/>
      <c r="K62" s="466"/>
      <c r="L62" s="466"/>
      <c r="M62" s="466"/>
      <c r="N62" s="466"/>
      <c r="O62" s="466"/>
      <c r="P62" s="466"/>
      <c r="Q62" s="466"/>
      <c r="R62" s="466"/>
      <c r="S62" s="466"/>
      <c r="T62" s="466"/>
      <c r="U62" s="466"/>
      <c r="V62" s="466"/>
      <c r="W62" s="466"/>
      <c r="X62" s="5"/>
      <c r="Y62" s="5"/>
      <c r="Z62" s="5"/>
    </row>
    <row r="63" spans="1:26">
      <c r="A63" s="5"/>
      <c r="B63" s="473"/>
      <c r="C63" s="473"/>
      <c r="D63" s="473"/>
      <c r="E63" s="473"/>
      <c r="F63" s="466"/>
      <c r="G63" s="466"/>
      <c r="H63" s="466"/>
      <c r="I63" s="466"/>
      <c r="J63" s="466"/>
      <c r="K63" s="466"/>
      <c r="L63" s="466"/>
      <c r="M63" s="466"/>
      <c r="N63" s="466"/>
      <c r="O63" s="466"/>
      <c r="P63" s="466"/>
      <c r="Q63" s="466"/>
      <c r="R63" s="466"/>
      <c r="S63" s="466"/>
      <c r="T63" s="466"/>
      <c r="U63" s="466"/>
      <c r="V63" s="466"/>
      <c r="W63" s="466"/>
      <c r="X63" s="5"/>
      <c r="Y63" s="5"/>
      <c r="Z63" s="5"/>
    </row>
    <row r="64" spans="1:26">
      <c r="A64" s="5"/>
      <c r="B64" s="473"/>
      <c r="C64" s="473"/>
      <c r="D64" s="473"/>
      <c r="E64" s="473"/>
      <c r="F64" s="466"/>
      <c r="G64" s="466"/>
      <c r="H64" s="466"/>
      <c r="I64" s="466"/>
      <c r="J64" s="466"/>
      <c r="K64" s="466"/>
      <c r="L64" s="466"/>
      <c r="M64" s="466"/>
      <c r="N64" s="466"/>
      <c r="O64" s="466"/>
      <c r="P64" s="466"/>
      <c r="Q64" s="466"/>
      <c r="R64" s="466"/>
      <c r="S64" s="466"/>
      <c r="T64" s="466"/>
      <c r="U64" s="466"/>
      <c r="V64" s="466"/>
      <c r="W64" s="466"/>
      <c r="X64" s="5"/>
      <c r="Y64" s="5"/>
      <c r="Z64" s="5"/>
    </row>
    <row r="65" spans="1:26">
      <c r="A65" s="5"/>
      <c r="B65" s="473"/>
      <c r="C65" s="473"/>
      <c r="D65" s="473"/>
      <c r="E65" s="473"/>
      <c r="F65" s="466"/>
      <c r="G65" s="466"/>
      <c r="H65" s="466"/>
      <c r="I65" s="466"/>
      <c r="J65" s="466"/>
      <c r="K65" s="466"/>
      <c r="L65" s="466"/>
      <c r="M65" s="466"/>
      <c r="N65" s="466"/>
      <c r="O65" s="466"/>
      <c r="P65" s="466"/>
      <c r="Q65" s="466"/>
      <c r="R65" s="466"/>
      <c r="S65" s="466"/>
      <c r="T65" s="466"/>
      <c r="U65" s="466"/>
      <c r="V65" s="466"/>
      <c r="W65" s="466"/>
      <c r="X65" s="5"/>
      <c r="Y65" s="5"/>
      <c r="Z65" s="5"/>
    </row>
    <row r="66" spans="1:26">
      <c r="A66" s="5"/>
      <c r="B66" s="473"/>
      <c r="C66" s="473"/>
      <c r="D66" s="473"/>
      <c r="E66" s="473"/>
      <c r="F66" s="466"/>
      <c r="G66" s="466"/>
      <c r="H66" s="466"/>
      <c r="I66" s="466"/>
      <c r="J66" s="466"/>
      <c r="K66" s="466"/>
      <c r="L66" s="466"/>
      <c r="M66" s="466"/>
      <c r="N66" s="466"/>
      <c r="O66" s="466"/>
      <c r="P66" s="466"/>
      <c r="Q66" s="466"/>
      <c r="R66" s="466"/>
      <c r="S66" s="466"/>
      <c r="T66" s="466"/>
      <c r="U66" s="466"/>
      <c r="V66" s="466"/>
      <c r="W66" s="466"/>
      <c r="X66" s="5"/>
      <c r="Y66" s="5"/>
      <c r="Z66" s="5"/>
    </row>
    <row r="67" spans="1:26">
      <c r="A67" s="5"/>
      <c r="B67" s="473"/>
      <c r="C67" s="473"/>
      <c r="D67" s="473"/>
      <c r="E67" s="473"/>
      <c r="F67" s="466"/>
      <c r="G67" s="466"/>
      <c r="H67" s="466"/>
      <c r="I67" s="466"/>
      <c r="J67" s="466"/>
      <c r="K67" s="466"/>
      <c r="L67" s="466"/>
      <c r="M67" s="466"/>
      <c r="N67" s="466"/>
      <c r="O67" s="466"/>
      <c r="P67" s="466"/>
      <c r="Q67" s="466"/>
      <c r="R67" s="466"/>
      <c r="S67" s="466"/>
      <c r="T67" s="466"/>
      <c r="U67" s="466"/>
      <c r="V67" s="466"/>
      <c r="W67" s="466"/>
      <c r="X67" s="5"/>
      <c r="Y67" s="5"/>
      <c r="Z67" s="5"/>
    </row>
    <row r="68" spans="1:26">
      <c r="A68" s="5"/>
      <c r="B68" s="473"/>
      <c r="C68" s="473"/>
      <c r="D68" s="473"/>
      <c r="E68" s="473"/>
      <c r="F68" s="466"/>
      <c r="G68" s="466"/>
      <c r="H68" s="466"/>
      <c r="I68" s="466"/>
      <c r="J68" s="466"/>
      <c r="K68" s="466"/>
      <c r="L68" s="466"/>
      <c r="M68" s="466"/>
      <c r="N68" s="466"/>
      <c r="O68" s="466"/>
      <c r="P68" s="466"/>
      <c r="Q68" s="466"/>
      <c r="R68" s="466"/>
      <c r="S68" s="466"/>
      <c r="T68" s="466"/>
      <c r="U68" s="466"/>
      <c r="V68" s="466"/>
      <c r="W68" s="466"/>
      <c r="X68" s="5"/>
      <c r="Y68" s="5"/>
      <c r="Z68" s="5"/>
    </row>
    <row r="69" spans="1:26">
      <c r="A69" s="5"/>
      <c r="B69" s="473"/>
      <c r="C69" s="473"/>
      <c r="D69" s="473"/>
      <c r="E69" s="473"/>
      <c r="F69" s="466"/>
      <c r="G69" s="466"/>
      <c r="H69" s="466"/>
      <c r="I69" s="466"/>
      <c r="J69" s="466"/>
      <c r="K69" s="466"/>
      <c r="L69" s="466"/>
      <c r="M69" s="466"/>
      <c r="N69" s="466"/>
      <c r="O69" s="466"/>
      <c r="P69" s="466"/>
      <c r="Q69" s="466"/>
      <c r="R69" s="466"/>
      <c r="S69" s="466"/>
      <c r="T69" s="466"/>
      <c r="U69" s="466"/>
      <c r="V69" s="466"/>
      <c r="W69" s="466"/>
      <c r="X69" s="5"/>
      <c r="Y69" s="5"/>
      <c r="Z69" s="5"/>
    </row>
    <row r="70" spans="1:26">
      <c r="A70" s="5"/>
      <c r="B70" s="473"/>
      <c r="C70" s="473"/>
      <c r="D70" s="473"/>
      <c r="E70" s="473"/>
      <c r="F70" s="466"/>
      <c r="G70" s="466"/>
      <c r="H70" s="466"/>
      <c r="I70" s="466"/>
      <c r="J70" s="466"/>
      <c r="K70" s="466"/>
      <c r="L70" s="466"/>
      <c r="M70" s="466"/>
      <c r="N70" s="466"/>
      <c r="O70" s="466"/>
      <c r="P70" s="466"/>
      <c r="Q70" s="466"/>
      <c r="R70" s="466"/>
      <c r="S70" s="466"/>
      <c r="T70" s="466"/>
      <c r="U70" s="466"/>
      <c r="V70" s="466"/>
      <c r="W70" s="466"/>
      <c r="X70" s="5"/>
      <c r="Y70" s="5"/>
      <c r="Z70" s="5"/>
    </row>
    <row r="71" spans="1:26">
      <c r="A71" s="5"/>
      <c r="B71" s="473"/>
      <c r="C71" s="473"/>
      <c r="D71" s="473"/>
      <c r="E71" s="473"/>
      <c r="F71" s="466"/>
      <c r="G71" s="466"/>
      <c r="H71" s="466"/>
      <c r="I71" s="466"/>
      <c r="J71" s="466"/>
      <c r="K71" s="466"/>
      <c r="L71" s="466"/>
      <c r="M71" s="466"/>
      <c r="N71" s="466"/>
      <c r="O71" s="466"/>
      <c r="P71" s="466"/>
      <c r="Q71" s="466"/>
      <c r="R71" s="466"/>
      <c r="S71" s="466"/>
      <c r="T71" s="466"/>
      <c r="U71" s="466"/>
      <c r="V71" s="466"/>
      <c r="W71" s="466"/>
      <c r="X71" s="5"/>
      <c r="Y71" s="5"/>
      <c r="Z71" s="5"/>
    </row>
    <row r="72" spans="1:26">
      <c r="A72" s="5"/>
      <c r="B72" s="473"/>
      <c r="C72" s="473"/>
      <c r="D72" s="473"/>
      <c r="E72" s="473"/>
      <c r="F72" s="466"/>
      <c r="G72" s="466"/>
      <c r="H72" s="466"/>
      <c r="I72" s="466"/>
      <c r="J72" s="466"/>
      <c r="K72" s="466"/>
      <c r="L72" s="466"/>
      <c r="M72" s="466"/>
      <c r="N72" s="466"/>
      <c r="O72" s="466"/>
      <c r="P72" s="466"/>
      <c r="Q72" s="466"/>
      <c r="R72" s="466"/>
      <c r="S72" s="466"/>
      <c r="T72" s="466"/>
      <c r="U72" s="466"/>
      <c r="V72" s="466"/>
      <c r="W72" s="466"/>
      <c r="X72" s="5"/>
      <c r="Y72" s="5"/>
      <c r="Z72" s="5"/>
    </row>
    <row r="73" spans="1:26" ht="13.5" customHeight="1">
      <c r="A73" s="5"/>
      <c r="B73" s="473"/>
      <c r="C73" s="473"/>
      <c r="D73" s="473"/>
      <c r="E73" s="473"/>
      <c r="F73" s="473"/>
      <c r="G73" s="473"/>
      <c r="H73" s="473"/>
      <c r="I73" s="473"/>
      <c r="J73" s="473"/>
      <c r="K73" s="473"/>
      <c r="L73" s="473"/>
      <c r="M73" s="473"/>
      <c r="N73" s="473"/>
      <c r="O73" s="473"/>
      <c r="P73" s="473"/>
      <c r="Q73" s="473"/>
      <c r="R73" s="471"/>
      <c r="S73" s="471"/>
      <c r="T73" s="471"/>
      <c r="U73" s="471"/>
      <c r="V73" s="471"/>
      <c r="W73" s="471"/>
      <c r="X73" s="5"/>
      <c r="Y73" s="5"/>
      <c r="Z73" s="5"/>
    </row>
    <row r="74" spans="1:26">
      <c r="A74" s="5"/>
      <c r="B74" s="473"/>
      <c r="C74" s="473"/>
      <c r="D74" s="473"/>
      <c r="E74" s="473"/>
      <c r="F74" s="473"/>
      <c r="G74" s="473"/>
      <c r="H74" s="473"/>
      <c r="I74" s="473"/>
      <c r="J74" s="473"/>
      <c r="K74" s="473"/>
      <c r="L74" s="473"/>
      <c r="M74" s="473"/>
      <c r="N74" s="473"/>
      <c r="O74" s="473"/>
      <c r="P74" s="473"/>
      <c r="Q74" s="473"/>
      <c r="R74" s="471"/>
      <c r="S74" s="471"/>
      <c r="T74" s="471"/>
      <c r="U74" s="471"/>
      <c r="V74" s="471"/>
      <c r="W74" s="471"/>
      <c r="X74" s="5"/>
      <c r="Y74" s="5"/>
      <c r="Z74" s="5"/>
    </row>
    <row r="75" spans="1:26" ht="13.5" customHeight="1">
      <c r="A75" s="5"/>
      <c r="B75" s="484"/>
      <c r="C75" s="484"/>
      <c r="D75" s="484"/>
      <c r="E75" s="484"/>
      <c r="F75" s="484"/>
      <c r="G75" s="484"/>
      <c r="H75" s="60"/>
      <c r="I75" s="60"/>
      <c r="J75" s="60"/>
      <c r="K75" s="60"/>
      <c r="L75" s="60"/>
      <c r="M75" s="60"/>
      <c r="N75" s="60"/>
      <c r="O75" s="60"/>
      <c r="P75" s="60"/>
      <c r="Q75" s="60"/>
      <c r="R75" s="60"/>
      <c r="S75" s="60"/>
      <c r="T75" s="60"/>
      <c r="U75" s="60"/>
      <c r="V75" s="60"/>
      <c r="W75" s="60"/>
      <c r="X75" s="60"/>
      <c r="Y75" s="60"/>
      <c r="Z75" s="60"/>
    </row>
    <row r="76" spans="1:26">
      <c r="A76" s="5"/>
      <c r="B76" s="473"/>
      <c r="C76" s="473"/>
      <c r="D76" s="473"/>
      <c r="E76" s="473"/>
      <c r="F76" s="466"/>
      <c r="G76" s="466"/>
      <c r="H76" s="466"/>
      <c r="I76" s="466"/>
      <c r="J76" s="466"/>
      <c r="K76" s="466"/>
      <c r="L76" s="466"/>
      <c r="M76" s="466"/>
      <c r="N76" s="466"/>
      <c r="O76" s="466"/>
      <c r="P76" s="466"/>
      <c r="Q76" s="466"/>
      <c r="R76" s="470"/>
      <c r="S76" s="470"/>
      <c r="T76" s="470"/>
      <c r="U76" s="470"/>
      <c r="V76" s="470"/>
      <c r="W76" s="470"/>
      <c r="X76" s="5"/>
      <c r="Y76" s="5"/>
      <c r="Z76" s="5"/>
    </row>
    <row r="77" spans="1:26">
      <c r="A77" s="5"/>
      <c r="B77" s="473"/>
      <c r="C77" s="473"/>
      <c r="D77" s="473"/>
      <c r="E77" s="473"/>
      <c r="F77" s="466"/>
      <c r="G77" s="466"/>
      <c r="H77" s="466"/>
      <c r="I77" s="466"/>
      <c r="J77" s="466"/>
      <c r="K77" s="466"/>
      <c r="L77" s="466"/>
      <c r="M77" s="466"/>
      <c r="N77" s="466"/>
      <c r="O77" s="466"/>
      <c r="P77" s="466"/>
      <c r="Q77" s="466"/>
      <c r="R77" s="470"/>
      <c r="S77" s="470"/>
      <c r="T77" s="470"/>
      <c r="U77" s="470"/>
      <c r="V77" s="470"/>
      <c r="W77" s="470"/>
      <c r="X77" s="5"/>
      <c r="Y77" s="5"/>
      <c r="Z77" s="5"/>
    </row>
    <row r="78" spans="1:26">
      <c r="A78" s="5"/>
      <c r="B78" s="473"/>
      <c r="C78" s="473"/>
      <c r="D78" s="473"/>
      <c r="E78" s="473"/>
      <c r="F78" s="466"/>
      <c r="G78" s="466"/>
      <c r="H78" s="466"/>
      <c r="I78" s="466"/>
      <c r="J78" s="466"/>
      <c r="K78" s="466"/>
      <c r="L78" s="466"/>
      <c r="M78" s="466"/>
      <c r="N78" s="466"/>
      <c r="O78" s="466"/>
      <c r="P78" s="466"/>
      <c r="Q78" s="466"/>
      <c r="R78" s="470"/>
      <c r="S78" s="470"/>
      <c r="T78" s="470"/>
      <c r="U78" s="470"/>
      <c r="V78" s="470"/>
      <c r="W78" s="470"/>
      <c r="X78" s="5"/>
      <c r="Y78" s="5"/>
      <c r="Z78" s="5"/>
    </row>
    <row r="79" spans="1:26" ht="13.5" customHeight="1">
      <c r="A79" s="5"/>
      <c r="B79" s="473"/>
      <c r="C79" s="473"/>
      <c r="D79" s="473"/>
      <c r="E79" s="473"/>
      <c r="F79" s="466"/>
      <c r="G79" s="466"/>
      <c r="H79" s="466"/>
      <c r="I79" s="466"/>
      <c r="J79" s="466"/>
      <c r="K79" s="466"/>
      <c r="L79" s="466"/>
      <c r="M79" s="466"/>
      <c r="N79" s="466"/>
      <c r="O79" s="466"/>
      <c r="P79" s="466"/>
      <c r="Q79" s="466"/>
      <c r="R79" s="470"/>
      <c r="S79" s="470"/>
      <c r="T79" s="470"/>
      <c r="U79" s="470"/>
      <c r="V79" s="470"/>
      <c r="W79" s="470"/>
      <c r="X79" s="5"/>
      <c r="Y79" s="5"/>
      <c r="Z79" s="5"/>
    </row>
    <row r="80" spans="1:26">
      <c r="A80" s="5"/>
      <c r="B80" s="473"/>
      <c r="C80" s="473"/>
      <c r="D80" s="473"/>
      <c r="E80" s="473"/>
      <c r="F80" s="466"/>
      <c r="G80" s="466"/>
      <c r="H80" s="466"/>
      <c r="I80" s="466"/>
      <c r="J80" s="466"/>
      <c r="K80" s="466"/>
      <c r="L80" s="466"/>
      <c r="M80" s="466"/>
      <c r="N80" s="466"/>
      <c r="O80" s="466"/>
      <c r="P80" s="466"/>
      <c r="Q80" s="466"/>
      <c r="R80" s="470"/>
      <c r="S80" s="470"/>
      <c r="T80" s="470"/>
      <c r="U80" s="470"/>
      <c r="V80" s="470"/>
      <c r="W80" s="470"/>
      <c r="X80" s="5"/>
      <c r="Y80" s="5"/>
      <c r="Z80" s="5"/>
    </row>
    <row r="81" spans="1:26" ht="13.5" customHeight="1">
      <c r="A81" s="5"/>
      <c r="B81" s="473"/>
      <c r="C81" s="473"/>
      <c r="D81" s="473"/>
      <c r="E81" s="473"/>
      <c r="F81" s="466"/>
      <c r="G81" s="466"/>
      <c r="H81" s="466"/>
      <c r="I81" s="466"/>
      <c r="J81" s="466"/>
      <c r="K81" s="466"/>
      <c r="L81" s="466"/>
      <c r="M81" s="466"/>
      <c r="N81" s="466"/>
      <c r="O81" s="466"/>
      <c r="P81" s="466"/>
      <c r="Q81" s="466"/>
      <c r="R81" s="470"/>
      <c r="S81" s="470"/>
      <c r="T81" s="470"/>
      <c r="U81" s="470"/>
      <c r="V81" s="470"/>
      <c r="W81" s="470"/>
      <c r="X81" s="5"/>
      <c r="Y81" s="5"/>
      <c r="Z81" s="5"/>
    </row>
    <row r="82" spans="1:26" ht="13.5" customHeight="1">
      <c r="A82" s="5"/>
      <c r="B82" s="473"/>
      <c r="C82" s="473"/>
      <c r="D82" s="473"/>
      <c r="E82" s="473"/>
      <c r="F82" s="466"/>
      <c r="G82" s="466"/>
      <c r="H82" s="466"/>
      <c r="I82" s="466"/>
      <c r="J82" s="466"/>
      <c r="K82" s="466"/>
      <c r="L82" s="466"/>
      <c r="M82" s="466"/>
      <c r="N82" s="466"/>
      <c r="O82" s="466"/>
      <c r="P82" s="466"/>
      <c r="Q82" s="466"/>
      <c r="R82" s="470"/>
      <c r="S82" s="470"/>
      <c r="T82" s="470"/>
      <c r="U82" s="470"/>
      <c r="V82" s="470"/>
      <c r="W82" s="470"/>
      <c r="X82" s="5"/>
      <c r="Y82" s="5"/>
      <c r="Z82" s="5"/>
    </row>
    <row r="83" spans="1:26">
      <c r="A83" s="5"/>
      <c r="B83" s="473"/>
      <c r="C83" s="473"/>
      <c r="D83" s="473"/>
      <c r="E83" s="473"/>
      <c r="F83" s="466"/>
      <c r="G83" s="466"/>
      <c r="H83" s="466"/>
      <c r="I83" s="466"/>
      <c r="J83" s="466"/>
      <c r="K83" s="466"/>
      <c r="L83" s="466"/>
      <c r="M83" s="466"/>
      <c r="N83" s="466"/>
      <c r="O83" s="466"/>
      <c r="P83" s="466"/>
      <c r="Q83" s="466"/>
      <c r="R83" s="470"/>
      <c r="S83" s="470"/>
      <c r="T83" s="470"/>
      <c r="U83" s="470"/>
      <c r="V83" s="470"/>
      <c r="W83" s="470"/>
      <c r="X83" s="5"/>
      <c r="Y83" s="5"/>
      <c r="Z83" s="5"/>
    </row>
    <row r="84" spans="1:26">
      <c r="A84" s="5"/>
      <c r="B84" s="473"/>
      <c r="C84" s="473"/>
      <c r="D84" s="473"/>
      <c r="E84" s="473"/>
      <c r="F84" s="466"/>
      <c r="G84" s="466"/>
      <c r="H84" s="466"/>
      <c r="I84" s="466"/>
      <c r="J84" s="466"/>
      <c r="K84" s="466"/>
      <c r="L84" s="466"/>
      <c r="M84" s="466"/>
      <c r="N84" s="466"/>
      <c r="O84" s="466"/>
      <c r="P84" s="466"/>
      <c r="Q84" s="466"/>
      <c r="R84" s="470"/>
      <c r="S84" s="470"/>
      <c r="T84" s="470"/>
      <c r="U84" s="470"/>
      <c r="V84" s="470"/>
      <c r="W84" s="470"/>
      <c r="X84" s="5"/>
      <c r="Y84" s="5"/>
      <c r="Z84" s="5"/>
    </row>
    <row r="85" spans="1:26">
      <c r="A85" s="5"/>
      <c r="B85" s="473"/>
      <c r="C85" s="473"/>
      <c r="D85" s="473"/>
      <c r="E85" s="473"/>
      <c r="F85" s="466"/>
      <c r="G85" s="466"/>
      <c r="H85" s="466"/>
      <c r="I85" s="466"/>
      <c r="J85" s="466"/>
      <c r="K85" s="466"/>
      <c r="L85" s="466"/>
      <c r="M85" s="466"/>
      <c r="N85" s="466"/>
      <c r="O85" s="466"/>
      <c r="P85" s="466"/>
      <c r="Q85" s="466"/>
      <c r="R85" s="470"/>
      <c r="S85" s="470"/>
      <c r="T85" s="470"/>
      <c r="U85" s="470"/>
      <c r="V85" s="470"/>
      <c r="W85" s="470"/>
      <c r="X85" s="5"/>
      <c r="Y85" s="5"/>
      <c r="Z85" s="5"/>
    </row>
    <row r="86" spans="1:26">
      <c r="A86" s="5"/>
      <c r="B86" s="5"/>
      <c r="C86" s="5"/>
      <c r="D86" s="5"/>
      <c r="E86" s="61"/>
      <c r="F86" s="61"/>
      <c r="G86" s="5"/>
      <c r="H86" s="5"/>
      <c r="I86" s="5"/>
      <c r="J86" s="5"/>
      <c r="K86" s="5"/>
      <c r="L86" s="5"/>
      <c r="M86" s="5"/>
      <c r="N86" s="5"/>
      <c r="O86" s="5"/>
      <c r="P86" s="5"/>
      <c r="Q86" s="5"/>
      <c r="R86" s="5"/>
      <c r="S86" s="5"/>
      <c r="T86" s="5"/>
      <c r="U86" s="5"/>
      <c r="V86" s="5"/>
      <c r="W86" s="5"/>
      <c r="X86" s="5"/>
      <c r="Y86" s="5"/>
      <c r="Z86" s="5"/>
    </row>
    <row r="87" spans="1:26" ht="13.5" customHeight="1">
      <c r="A87" s="5"/>
      <c r="B87" s="480"/>
      <c r="C87" s="480"/>
      <c r="D87" s="480"/>
      <c r="E87" s="480"/>
      <c r="F87" s="475"/>
      <c r="G87" s="475"/>
      <c r="H87" s="475"/>
      <c r="I87" s="475"/>
      <c r="J87" s="475"/>
      <c r="K87" s="475"/>
      <c r="L87" s="475"/>
      <c r="M87" s="475"/>
      <c r="N87" s="475"/>
      <c r="O87" s="475"/>
      <c r="P87" s="475"/>
      <c r="Q87" s="475"/>
      <c r="R87" s="475"/>
      <c r="S87" s="475"/>
      <c r="T87" s="475"/>
      <c r="U87" s="475"/>
      <c r="V87" s="475"/>
      <c r="W87" s="475"/>
      <c r="X87" s="5"/>
      <c r="Y87" s="5"/>
      <c r="Z87" s="5"/>
    </row>
    <row r="88" spans="1:26" ht="13.5" customHeight="1">
      <c r="A88" s="5"/>
      <c r="B88" s="480"/>
      <c r="C88" s="480"/>
      <c r="D88" s="480"/>
      <c r="E88" s="480"/>
      <c r="F88" s="475"/>
      <c r="G88" s="475"/>
      <c r="H88" s="475"/>
      <c r="I88" s="475"/>
      <c r="J88" s="475"/>
      <c r="K88" s="475"/>
      <c r="L88" s="475"/>
      <c r="M88" s="475"/>
      <c r="N88" s="475"/>
      <c r="O88" s="475"/>
      <c r="P88" s="475"/>
      <c r="Q88" s="475"/>
      <c r="R88" s="475"/>
      <c r="S88" s="475"/>
      <c r="T88" s="475"/>
      <c r="U88" s="475"/>
      <c r="V88" s="475"/>
      <c r="W88" s="475"/>
      <c r="X88" s="5"/>
      <c r="Y88" s="5"/>
      <c r="Z88" s="5"/>
    </row>
    <row r="89" spans="1:26">
      <c r="A89" s="5"/>
      <c r="B89" s="5"/>
      <c r="C89" s="5"/>
      <c r="D89" s="5"/>
      <c r="E89" s="5"/>
      <c r="F89" s="5"/>
      <c r="G89" s="5"/>
      <c r="H89" s="5"/>
      <c r="I89" s="5"/>
      <c r="J89" s="5"/>
      <c r="K89" s="5"/>
      <c r="L89" s="5"/>
      <c r="M89" s="5"/>
      <c r="N89" s="5"/>
      <c r="O89" s="5"/>
      <c r="P89" s="5"/>
      <c r="Q89" s="5"/>
      <c r="R89" s="5"/>
      <c r="S89" s="5"/>
      <c r="T89" s="5"/>
      <c r="U89" s="5"/>
      <c r="V89" s="5"/>
      <c r="W89" s="5"/>
      <c r="X89" s="5"/>
      <c r="Y89" s="5"/>
      <c r="Z89" s="5"/>
    </row>
    <row r="90" spans="1:26">
      <c r="A90" s="5"/>
      <c r="B90" s="5"/>
      <c r="C90" s="5"/>
      <c r="D90" s="5"/>
      <c r="E90" s="5"/>
      <c r="F90" s="5"/>
      <c r="G90" s="5"/>
      <c r="H90" s="5"/>
      <c r="I90" s="5"/>
      <c r="J90" s="5"/>
      <c r="K90" s="5"/>
      <c r="L90" s="5"/>
      <c r="M90" s="5"/>
      <c r="N90" s="5"/>
      <c r="O90" s="5"/>
      <c r="P90" s="5"/>
      <c r="Q90" s="5"/>
      <c r="R90" s="5"/>
      <c r="S90" s="5"/>
      <c r="T90" s="5"/>
      <c r="U90" s="5"/>
      <c r="V90" s="5"/>
      <c r="W90" s="5"/>
      <c r="X90" s="5"/>
      <c r="Y90" s="5"/>
      <c r="Z90" s="5"/>
    </row>
    <row r="91" spans="1:26" ht="18.600000000000001">
      <c r="A91" s="5"/>
      <c r="B91" s="476"/>
      <c r="C91" s="476"/>
      <c r="D91" s="476"/>
      <c r="E91" s="476"/>
      <c r="F91" s="476"/>
      <c r="G91" s="476"/>
      <c r="H91" s="476"/>
      <c r="I91" s="476"/>
      <c r="J91" s="476"/>
      <c r="K91" s="476"/>
      <c r="L91" s="476"/>
      <c r="M91" s="476"/>
      <c r="N91" s="476"/>
      <c r="O91" s="476"/>
      <c r="P91" s="476"/>
      <c r="Q91" s="476"/>
      <c r="R91" s="476"/>
      <c r="S91" s="476"/>
      <c r="T91" s="476"/>
      <c r="U91" s="476"/>
      <c r="V91" s="476"/>
      <c r="W91" s="476"/>
      <c r="X91" s="476"/>
      <c r="Y91" s="476"/>
      <c r="Z91" s="476"/>
    </row>
    <row r="92" spans="1:26">
      <c r="A92" s="5"/>
      <c r="B92" s="477"/>
      <c r="C92" s="477"/>
      <c r="D92" s="477"/>
      <c r="E92" s="477"/>
      <c r="F92" s="477"/>
      <c r="G92" s="477"/>
      <c r="H92" s="477"/>
      <c r="I92" s="477"/>
      <c r="J92" s="477"/>
      <c r="K92" s="477"/>
      <c r="L92" s="477"/>
      <c r="M92" s="477"/>
      <c r="N92" s="477"/>
      <c r="O92" s="477"/>
      <c r="P92" s="477"/>
      <c r="Q92" s="477"/>
      <c r="R92" s="477"/>
      <c r="S92" s="477"/>
      <c r="T92" s="477"/>
      <c r="U92" s="477"/>
      <c r="V92" s="477"/>
      <c r="W92" s="477"/>
      <c r="X92" s="477"/>
      <c r="Y92" s="477"/>
      <c r="Z92" s="5"/>
    </row>
    <row r="93" spans="1:26">
      <c r="A93" s="5"/>
      <c r="B93" s="477"/>
      <c r="C93" s="477"/>
      <c r="D93" s="477"/>
      <c r="E93" s="477"/>
      <c r="F93" s="477"/>
      <c r="G93" s="477"/>
      <c r="H93" s="477"/>
      <c r="I93" s="477"/>
      <c r="J93" s="477"/>
      <c r="K93" s="477"/>
      <c r="L93" s="477"/>
      <c r="M93" s="477"/>
      <c r="N93" s="477"/>
      <c r="O93" s="477"/>
      <c r="P93" s="477"/>
      <c r="Q93" s="477"/>
      <c r="R93" s="477"/>
      <c r="S93" s="477"/>
      <c r="T93" s="477"/>
      <c r="U93" s="477"/>
      <c r="V93" s="477"/>
      <c r="W93" s="477"/>
      <c r="X93" s="477"/>
      <c r="Y93" s="477"/>
      <c r="Z93" s="5"/>
    </row>
    <row r="94" spans="1:26">
      <c r="A94" s="5"/>
      <c r="B94" s="474"/>
      <c r="C94" s="474"/>
      <c r="D94" s="474"/>
      <c r="E94" s="474"/>
      <c r="F94" s="474"/>
      <c r="G94" s="474"/>
      <c r="H94" s="474"/>
      <c r="I94" s="474"/>
      <c r="J94" s="474"/>
      <c r="K94" s="474"/>
      <c r="L94" s="474"/>
      <c r="M94" s="474"/>
      <c r="N94" s="474"/>
      <c r="O94" s="474"/>
      <c r="P94" s="474"/>
      <c r="Q94" s="474"/>
      <c r="R94" s="474"/>
      <c r="S94" s="474"/>
      <c r="T94" s="474"/>
      <c r="U94" s="474"/>
      <c r="V94" s="474"/>
      <c r="W94" s="474"/>
      <c r="X94" s="474"/>
      <c r="Y94" s="474"/>
      <c r="Z94" s="5"/>
    </row>
    <row r="95" spans="1:26">
      <c r="A95" s="5"/>
      <c r="B95" s="474"/>
      <c r="C95" s="474"/>
      <c r="D95" s="474"/>
      <c r="E95" s="474"/>
      <c r="F95" s="474"/>
      <c r="G95" s="474"/>
      <c r="H95" s="474"/>
      <c r="I95" s="474"/>
      <c r="J95" s="474"/>
      <c r="K95" s="474"/>
      <c r="L95" s="474"/>
      <c r="M95" s="474"/>
      <c r="N95" s="474"/>
      <c r="O95" s="474"/>
      <c r="P95" s="474"/>
      <c r="Q95" s="474"/>
      <c r="R95" s="474"/>
      <c r="S95" s="474"/>
      <c r="T95" s="474"/>
      <c r="U95" s="474"/>
      <c r="V95" s="474"/>
      <c r="W95" s="474"/>
      <c r="X95" s="474"/>
      <c r="Y95" s="474"/>
      <c r="Z95" s="5"/>
    </row>
    <row r="96" spans="1:26">
      <c r="A96" s="5"/>
      <c r="B96" s="481"/>
      <c r="C96" s="481"/>
      <c r="D96" s="481"/>
      <c r="E96" s="481"/>
      <c r="F96" s="481"/>
      <c r="G96" s="481"/>
      <c r="H96" s="481"/>
      <c r="I96" s="481"/>
      <c r="J96" s="481"/>
      <c r="K96" s="482"/>
      <c r="L96" s="482"/>
      <c r="M96" s="482"/>
      <c r="N96" s="482"/>
      <c r="O96" s="482"/>
      <c r="P96" s="482"/>
      <c r="Q96" s="482"/>
      <c r="R96" s="482"/>
      <c r="S96" s="482"/>
      <c r="T96" s="482"/>
      <c r="U96" s="482"/>
      <c r="V96" s="482"/>
      <c r="W96" s="482"/>
      <c r="X96" s="482"/>
      <c r="Y96" s="482"/>
      <c r="Z96" s="5"/>
    </row>
    <row r="97" spans="1:26">
      <c r="A97" s="5"/>
      <c r="B97" s="481"/>
      <c r="C97" s="481"/>
      <c r="D97" s="481"/>
      <c r="E97" s="481"/>
      <c r="F97" s="481"/>
      <c r="G97" s="481"/>
      <c r="H97" s="481"/>
      <c r="I97" s="481"/>
      <c r="J97" s="481"/>
      <c r="K97" s="482"/>
      <c r="L97" s="482"/>
      <c r="M97" s="482"/>
      <c r="N97" s="482"/>
      <c r="O97" s="482"/>
      <c r="P97" s="482"/>
      <c r="Q97" s="482"/>
      <c r="R97" s="482"/>
      <c r="S97" s="482"/>
      <c r="T97" s="482"/>
      <c r="U97" s="482"/>
      <c r="V97" s="482"/>
      <c r="W97" s="482"/>
      <c r="X97" s="482"/>
      <c r="Y97" s="482"/>
      <c r="Z97" s="5"/>
    </row>
    <row r="98" spans="1:26">
      <c r="A98" s="5"/>
      <c r="B98" s="19"/>
      <c r="C98" s="62"/>
      <c r="D98" s="62"/>
      <c r="E98" s="62"/>
      <c r="F98" s="62"/>
      <c r="G98" s="62"/>
      <c r="H98" s="62"/>
      <c r="I98" s="5"/>
      <c r="J98" s="5"/>
      <c r="K98" s="5"/>
      <c r="L98" s="5"/>
      <c r="M98" s="5"/>
      <c r="N98" s="5"/>
      <c r="O98" s="5"/>
      <c r="P98" s="5"/>
      <c r="Q98" s="5"/>
      <c r="R98" s="5"/>
      <c r="S98" s="5"/>
      <c r="T98" s="5"/>
      <c r="U98" s="5"/>
      <c r="V98" s="5"/>
      <c r="W98" s="5"/>
      <c r="X98" s="5"/>
      <c r="Y98" s="5"/>
      <c r="Z98" s="5"/>
    </row>
    <row r="99" spans="1:26">
      <c r="A99" s="5"/>
      <c r="B99" s="472"/>
      <c r="C99" s="472"/>
      <c r="D99" s="472"/>
      <c r="E99" s="472"/>
      <c r="F99" s="472"/>
      <c r="G99" s="472"/>
      <c r="H99" s="472"/>
      <c r="I99" s="472"/>
      <c r="J99" s="472"/>
      <c r="K99" s="5"/>
      <c r="L99" s="5"/>
      <c r="M99" s="5"/>
      <c r="N99" s="5"/>
      <c r="O99" s="5"/>
      <c r="P99" s="5"/>
      <c r="Q99" s="5"/>
      <c r="R99" s="5"/>
      <c r="S99" s="5"/>
      <c r="T99" s="5"/>
      <c r="U99" s="5"/>
      <c r="V99" s="5"/>
      <c r="W99" s="5"/>
      <c r="X99" s="5"/>
      <c r="Y99" s="5"/>
      <c r="Z99" s="5"/>
    </row>
    <row r="100" spans="1:26">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row>
    <row r="101" spans="1:26">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row>
    <row r="102" spans="1:26" ht="18.600000000000001">
      <c r="A102" s="5"/>
      <c r="B102" s="478"/>
      <c r="C102" s="478"/>
      <c r="D102" s="478"/>
      <c r="E102" s="478"/>
      <c r="F102" s="478"/>
      <c r="G102" s="478"/>
      <c r="H102" s="478"/>
      <c r="I102" s="478"/>
      <c r="J102" s="478"/>
      <c r="K102" s="478"/>
      <c r="L102" s="478"/>
      <c r="M102" s="478"/>
      <c r="N102" s="478"/>
      <c r="O102" s="478"/>
      <c r="P102" s="478"/>
      <c r="Q102" s="478"/>
      <c r="R102" s="478"/>
      <c r="S102" s="478"/>
      <c r="T102" s="478"/>
      <c r="U102" s="478"/>
      <c r="V102" s="478"/>
      <c r="W102" s="5"/>
      <c r="X102" s="5"/>
      <c r="Y102" s="5"/>
      <c r="Z102" s="5"/>
    </row>
    <row r="103" spans="1:26">
      <c r="A103" s="5"/>
      <c r="B103" s="479"/>
      <c r="C103" s="479"/>
      <c r="D103" s="479"/>
      <c r="E103" s="479"/>
      <c r="F103" s="479"/>
      <c r="G103" s="479"/>
      <c r="H103" s="479"/>
      <c r="I103" s="479"/>
      <c r="J103" s="479"/>
      <c r="K103" s="479"/>
      <c r="L103" s="479"/>
      <c r="M103" s="479"/>
      <c r="N103" s="479"/>
      <c r="O103" s="479"/>
      <c r="P103" s="479"/>
      <c r="Q103" s="479"/>
      <c r="R103" s="479"/>
      <c r="S103" s="479"/>
      <c r="T103" s="479"/>
      <c r="U103" s="479"/>
      <c r="V103" s="479"/>
      <c r="W103" s="5"/>
      <c r="X103" s="5"/>
      <c r="Y103" s="5"/>
      <c r="Z103" s="5"/>
    </row>
    <row r="104" spans="1:26">
      <c r="A104" s="5"/>
      <c r="B104" s="468"/>
      <c r="C104" s="468"/>
      <c r="D104" s="468"/>
      <c r="E104" s="468"/>
      <c r="F104" s="468"/>
      <c r="G104" s="468"/>
      <c r="H104" s="468"/>
      <c r="I104" s="468"/>
      <c r="J104" s="468"/>
      <c r="K104" s="468"/>
      <c r="L104" s="468"/>
      <c r="M104" s="468"/>
      <c r="N104" s="468"/>
      <c r="O104" s="468"/>
      <c r="P104" s="468"/>
      <c r="Q104" s="468"/>
      <c r="R104" s="468"/>
      <c r="S104" s="468"/>
      <c r="T104" s="468"/>
      <c r="U104" s="468"/>
      <c r="V104" s="468"/>
      <c r="W104" s="5"/>
      <c r="X104" s="5"/>
      <c r="Y104" s="5"/>
      <c r="Z104" s="5"/>
    </row>
    <row r="105" spans="1:26">
      <c r="A105" s="5"/>
      <c r="B105" s="468"/>
      <c r="C105" s="468"/>
      <c r="D105" s="468"/>
      <c r="E105" s="468"/>
      <c r="F105" s="468"/>
      <c r="G105" s="468"/>
      <c r="H105" s="468"/>
      <c r="I105" s="468"/>
      <c r="J105" s="468"/>
      <c r="K105" s="468"/>
      <c r="L105" s="468"/>
      <c r="M105" s="468"/>
      <c r="N105" s="468"/>
      <c r="O105" s="468"/>
      <c r="P105" s="468"/>
      <c r="Q105" s="468"/>
      <c r="R105" s="468"/>
      <c r="S105" s="468"/>
      <c r="T105" s="468"/>
      <c r="U105" s="468"/>
      <c r="V105" s="468"/>
      <c r="W105" s="5"/>
      <c r="X105" s="5"/>
      <c r="Y105" s="5"/>
      <c r="Z105" s="5"/>
    </row>
    <row r="106" spans="1:26" ht="22.8">
      <c r="A106" s="5"/>
      <c r="B106" s="469"/>
      <c r="C106" s="469"/>
      <c r="D106" s="469"/>
      <c r="E106" s="469"/>
      <c r="F106" s="469"/>
      <c r="G106" s="469"/>
      <c r="H106" s="469"/>
      <c r="I106" s="469"/>
      <c r="J106" s="469"/>
      <c r="K106" s="469"/>
      <c r="L106" s="469"/>
      <c r="M106" s="469"/>
      <c r="N106" s="469"/>
      <c r="O106" s="469"/>
      <c r="P106" s="469"/>
      <c r="Q106" s="469"/>
      <c r="R106" s="469"/>
      <c r="S106" s="469"/>
      <c r="T106" s="469"/>
      <c r="U106" s="469"/>
      <c r="V106" s="469"/>
      <c r="W106" s="5"/>
      <c r="X106" s="5"/>
      <c r="Y106" s="5"/>
      <c r="Z106" s="5"/>
    </row>
    <row r="107" spans="1:26">
      <c r="A107" s="5"/>
      <c r="B107" s="468"/>
      <c r="C107" s="468"/>
      <c r="D107" s="468"/>
      <c r="E107" s="468"/>
      <c r="F107" s="468"/>
      <c r="G107" s="468"/>
      <c r="H107" s="468"/>
      <c r="I107" s="468"/>
      <c r="J107" s="468"/>
      <c r="K107" s="468"/>
      <c r="L107" s="468"/>
      <c r="M107" s="468"/>
      <c r="N107" s="468"/>
      <c r="O107" s="468"/>
      <c r="P107" s="468"/>
      <c r="Q107" s="468"/>
      <c r="R107" s="468"/>
      <c r="S107" s="468"/>
      <c r="T107" s="468"/>
      <c r="U107" s="468"/>
      <c r="V107" s="468"/>
      <c r="W107" s="5"/>
      <c r="X107" s="5"/>
      <c r="Y107" s="5"/>
      <c r="Z107" s="5"/>
    </row>
    <row r="108" spans="1:26">
      <c r="A108" s="5"/>
      <c r="B108" s="468"/>
      <c r="C108" s="468"/>
      <c r="D108" s="468"/>
      <c r="E108" s="468"/>
      <c r="F108" s="468"/>
      <c r="G108" s="468"/>
      <c r="H108" s="468"/>
      <c r="I108" s="468"/>
      <c r="J108" s="468"/>
      <c r="K108" s="468"/>
      <c r="L108" s="468"/>
      <c r="M108" s="468"/>
      <c r="N108" s="468"/>
      <c r="O108" s="468"/>
      <c r="P108" s="468"/>
      <c r="Q108" s="468"/>
      <c r="R108" s="468"/>
      <c r="S108" s="468"/>
      <c r="T108" s="468"/>
      <c r="U108" s="468"/>
      <c r="V108" s="468"/>
      <c r="W108" s="5"/>
      <c r="X108" s="5"/>
      <c r="Y108" s="5"/>
      <c r="Z108" s="5"/>
    </row>
    <row r="109" spans="1:26">
      <c r="A109" s="5"/>
      <c r="B109" s="468"/>
      <c r="C109" s="468"/>
      <c r="D109" s="468"/>
      <c r="E109" s="468"/>
      <c r="F109" s="468"/>
      <c r="G109" s="468"/>
      <c r="H109" s="468"/>
      <c r="I109" s="468"/>
      <c r="J109" s="468"/>
      <c r="K109" s="468"/>
      <c r="L109" s="468"/>
      <c r="M109" s="468"/>
      <c r="N109" s="468"/>
      <c r="O109" s="468"/>
      <c r="P109" s="468"/>
      <c r="Q109" s="468"/>
      <c r="R109" s="468"/>
      <c r="S109" s="468"/>
      <c r="T109" s="468"/>
      <c r="U109" s="468"/>
      <c r="V109" s="468"/>
      <c r="W109" s="5"/>
      <c r="X109" s="5"/>
      <c r="Y109" s="5"/>
      <c r="Z109" s="5"/>
    </row>
    <row r="110" spans="1:26">
      <c r="A110" s="5"/>
      <c r="B110" s="468"/>
      <c r="C110" s="468"/>
      <c r="D110" s="468"/>
      <c r="E110" s="468"/>
      <c r="F110" s="468"/>
      <c r="G110" s="468"/>
      <c r="H110" s="468"/>
      <c r="I110" s="468"/>
      <c r="J110" s="468"/>
      <c r="K110" s="468"/>
      <c r="L110" s="468"/>
      <c r="M110" s="468"/>
      <c r="N110" s="468"/>
      <c r="O110" s="468"/>
      <c r="P110" s="468"/>
      <c r="Q110" s="468"/>
      <c r="R110" s="468"/>
      <c r="S110" s="468"/>
      <c r="T110" s="468"/>
      <c r="U110" s="468"/>
      <c r="V110" s="468"/>
      <c r="W110" s="5"/>
      <c r="X110" s="5"/>
      <c r="Y110" s="5"/>
      <c r="Z110" s="5"/>
    </row>
    <row r="111" spans="1:26">
      <c r="A111" s="5"/>
      <c r="B111" s="468"/>
      <c r="C111" s="468"/>
      <c r="D111" s="468"/>
      <c r="E111" s="468"/>
      <c r="F111" s="468"/>
      <c r="G111" s="468"/>
      <c r="H111" s="468"/>
      <c r="I111" s="468"/>
      <c r="J111" s="468"/>
      <c r="K111" s="468"/>
      <c r="L111" s="468"/>
      <c r="M111" s="468"/>
      <c r="N111" s="468"/>
      <c r="O111" s="468"/>
      <c r="P111" s="468"/>
      <c r="Q111" s="468"/>
      <c r="R111" s="468"/>
      <c r="S111" s="468"/>
      <c r="T111" s="468"/>
      <c r="U111" s="468"/>
      <c r="V111" s="468"/>
      <c r="W111" s="5"/>
      <c r="X111" s="5"/>
      <c r="Y111" s="5"/>
      <c r="Z111" s="5"/>
    </row>
    <row r="112" spans="1:26">
      <c r="A112" s="5"/>
      <c r="B112" s="468"/>
      <c r="C112" s="468"/>
      <c r="D112" s="468"/>
      <c r="E112" s="468"/>
      <c r="F112" s="468"/>
      <c r="G112" s="468"/>
      <c r="H112" s="468"/>
      <c r="I112" s="468"/>
      <c r="J112" s="468"/>
      <c r="K112" s="468"/>
      <c r="L112" s="468"/>
      <c r="M112" s="468"/>
      <c r="N112" s="468"/>
      <c r="O112" s="468"/>
      <c r="P112" s="468"/>
      <c r="Q112" s="468"/>
      <c r="R112" s="468"/>
      <c r="S112" s="468"/>
      <c r="T112" s="468"/>
      <c r="U112" s="468"/>
      <c r="V112" s="468"/>
      <c r="W112" s="5"/>
      <c r="X112" s="5"/>
      <c r="Y112" s="5"/>
      <c r="Z112" s="5"/>
    </row>
    <row r="113" spans="1:26" ht="22.8">
      <c r="A113" s="5"/>
      <c r="B113" s="469"/>
      <c r="C113" s="469"/>
      <c r="D113" s="469"/>
      <c r="E113" s="469"/>
      <c r="F113" s="469"/>
      <c r="G113" s="469"/>
      <c r="H113" s="469"/>
      <c r="I113" s="469"/>
      <c r="J113" s="469"/>
      <c r="K113" s="469"/>
      <c r="L113" s="469"/>
      <c r="M113" s="469"/>
      <c r="N113" s="469"/>
      <c r="O113" s="469"/>
      <c r="P113" s="469"/>
      <c r="Q113" s="469"/>
      <c r="R113" s="469"/>
      <c r="S113" s="469"/>
      <c r="T113" s="469"/>
      <c r="U113" s="469"/>
      <c r="V113" s="469"/>
      <c r="W113" s="5"/>
      <c r="X113" s="5"/>
      <c r="Y113" s="5"/>
      <c r="Z113" s="5"/>
    </row>
    <row r="114" spans="1:26">
      <c r="A114" s="5"/>
      <c r="B114" s="468"/>
      <c r="C114" s="468"/>
      <c r="D114" s="468"/>
      <c r="E114" s="468"/>
      <c r="F114" s="468"/>
      <c r="G114" s="468"/>
      <c r="H114" s="468"/>
      <c r="I114" s="468"/>
      <c r="J114" s="468"/>
      <c r="K114" s="468"/>
      <c r="L114" s="468"/>
      <c r="M114" s="468"/>
      <c r="N114" s="468"/>
      <c r="O114" s="468"/>
      <c r="P114" s="468"/>
      <c r="Q114" s="468"/>
      <c r="R114" s="468"/>
      <c r="S114" s="468"/>
      <c r="T114" s="468"/>
      <c r="U114" s="468"/>
      <c r="V114" s="468"/>
      <c r="W114" s="5"/>
      <c r="X114" s="5"/>
      <c r="Y114" s="5"/>
      <c r="Z114" s="5"/>
    </row>
    <row r="115" spans="1:26" ht="22.8">
      <c r="A115" s="5"/>
      <c r="B115" s="469"/>
      <c r="C115" s="469"/>
      <c r="D115" s="469"/>
      <c r="E115" s="469"/>
      <c r="F115" s="469"/>
      <c r="G115" s="469"/>
      <c r="H115" s="469"/>
      <c r="I115" s="469"/>
      <c r="J115" s="469"/>
      <c r="K115" s="469"/>
      <c r="L115" s="469"/>
      <c r="M115" s="469"/>
      <c r="N115" s="469"/>
      <c r="O115" s="469"/>
      <c r="P115" s="469"/>
      <c r="Q115" s="469"/>
      <c r="R115" s="469"/>
      <c r="S115" s="469"/>
      <c r="T115" s="469"/>
      <c r="U115" s="469"/>
      <c r="V115" s="469"/>
      <c r="W115" s="5"/>
      <c r="X115" s="5"/>
      <c r="Y115" s="5"/>
      <c r="Z115" s="5"/>
    </row>
    <row r="116" spans="1:26">
      <c r="A116" s="5"/>
      <c r="B116" s="468"/>
      <c r="C116" s="468"/>
      <c r="D116" s="468"/>
      <c r="E116" s="468"/>
      <c r="F116" s="468"/>
      <c r="G116" s="468"/>
      <c r="H116" s="468"/>
      <c r="I116" s="468"/>
      <c r="J116" s="468"/>
      <c r="K116" s="468"/>
      <c r="L116" s="468"/>
      <c r="M116" s="468"/>
      <c r="N116" s="468"/>
      <c r="O116" s="468"/>
      <c r="P116" s="468"/>
      <c r="Q116" s="468"/>
      <c r="R116" s="468"/>
      <c r="S116" s="468"/>
      <c r="T116" s="468"/>
      <c r="U116" s="468"/>
      <c r="V116" s="468"/>
      <c r="W116" s="5"/>
      <c r="X116" s="5"/>
      <c r="Y116" s="5"/>
      <c r="Z116" s="5"/>
    </row>
    <row r="117" spans="1:26">
      <c r="A117" s="5"/>
      <c r="B117" s="19"/>
      <c r="C117" s="5"/>
      <c r="D117" s="5"/>
      <c r="E117" s="5"/>
      <c r="F117" s="5"/>
      <c r="G117" s="5"/>
      <c r="H117" s="5"/>
      <c r="I117" s="5"/>
      <c r="J117" s="5"/>
      <c r="K117" s="5"/>
      <c r="L117" s="5"/>
      <c r="M117" s="5"/>
      <c r="N117" s="5"/>
      <c r="O117" s="5"/>
      <c r="P117" s="5"/>
      <c r="Q117" s="5"/>
      <c r="R117" s="5"/>
      <c r="S117" s="5"/>
      <c r="T117" s="5"/>
      <c r="U117" s="5"/>
      <c r="V117" s="5"/>
      <c r="W117" s="5"/>
      <c r="X117" s="5"/>
      <c r="Y117" s="5"/>
      <c r="Z117" s="5"/>
    </row>
    <row r="118" spans="1:26">
      <c r="A118" s="5"/>
      <c r="B118" s="483"/>
      <c r="C118" s="483"/>
      <c r="D118" s="483"/>
      <c r="E118" s="483"/>
      <c r="F118" s="483"/>
      <c r="G118" s="483"/>
      <c r="H118" s="483"/>
      <c r="I118" s="483"/>
      <c r="J118" s="483"/>
      <c r="K118" s="5"/>
      <c r="L118" s="5"/>
      <c r="M118" s="5"/>
      <c r="N118" s="5"/>
      <c r="O118" s="5"/>
      <c r="P118" s="5"/>
      <c r="Q118" s="5"/>
      <c r="R118" s="5"/>
      <c r="S118" s="5"/>
      <c r="T118" s="5"/>
      <c r="U118" s="5"/>
      <c r="V118" s="5"/>
      <c r="W118" s="5"/>
      <c r="X118" s="5"/>
      <c r="Y118" s="5"/>
      <c r="Z118" s="5"/>
    </row>
    <row r="119" spans="1:26">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row>
    <row r="120" spans="1:26">
      <c r="A120" s="63"/>
      <c r="B120" s="63"/>
      <c r="C120" s="63"/>
      <c r="D120" s="63"/>
      <c r="E120" s="63"/>
      <c r="F120" s="63"/>
      <c r="G120" s="63"/>
      <c r="H120" s="63"/>
      <c r="I120" s="63"/>
      <c r="J120" s="63"/>
      <c r="K120" s="63"/>
      <c r="L120" s="63"/>
      <c r="M120" s="63"/>
      <c r="N120" s="63"/>
      <c r="O120" s="63"/>
      <c r="P120" s="63"/>
      <c r="Q120" s="63"/>
      <c r="R120" s="63"/>
      <c r="S120" s="63"/>
      <c r="T120" s="63"/>
      <c r="U120" s="63"/>
      <c r="V120" s="63"/>
      <c r="W120" s="63"/>
      <c r="X120" s="63"/>
      <c r="Y120" s="63"/>
      <c r="Z120" s="63"/>
    </row>
  </sheetData>
  <sheetProtection algorithmName="SHA-512" hashValue="pP66cUnYI5ngJBL3Tuapcnd5R6x9uqw420tgvVmmhJPYRHL3ri2XCCJdkjR4/V+rAg28Z3bP7CkMUYjTdOrnCQ==" saltValue="NwM+JyIAtW/x15ULnrAzrQ==" spinCount="100000" sheet="1" selectLockedCells="1" selectUnlockedCells="1"/>
  <mergeCells count="203">
    <mergeCell ref="A6:Z6"/>
    <mergeCell ref="A7:Z7"/>
    <mergeCell ref="B48:E48"/>
    <mergeCell ref="F48:Q48"/>
    <mergeCell ref="R48:T48"/>
    <mergeCell ref="A24:Z24"/>
    <mergeCell ref="B58:E59"/>
    <mergeCell ref="F58:Q58"/>
    <mergeCell ref="U48:W48"/>
    <mergeCell ref="B49:E56"/>
    <mergeCell ref="F55:Q55"/>
    <mergeCell ref="R55:T55"/>
    <mergeCell ref="F51:Q51"/>
    <mergeCell ref="U56:W56"/>
    <mergeCell ref="U55:W55"/>
    <mergeCell ref="U53:W53"/>
    <mergeCell ref="F54:Q54"/>
    <mergeCell ref="F56:Q56"/>
    <mergeCell ref="U52:W52"/>
    <mergeCell ref="F49:Q49"/>
    <mergeCell ref="R49:T49"/>
    <mergeCell ref="U49:W49"/>
    <mergeCell ref="R51:T51"/>
    <mergeCell ref="U68:W68"/>
    <mergeCell ref="U71:W71"/>
    <mergeCell ref="R70:T70"/>
    <mergeCell ref="U70:W70"/>
    <mergeCell ref="R69:T69"/>
    <mergeCell ref="F60:Q60"/>
    <mergeCell ref="R60:T60"/>
    <mergeCell ref="U60:W60"/>
    <mergeCell ref="U62:W62"/>
    <mergeCell ref="U61:W61"/>
    <mergeCell ref="F59:Q59"/>
    <mergeCell ref="R59:T59"/>
    <mergeCell ref="U59:W59"/>
    <mergeCell ref="B60:E64"/>
    <mergeCell ref="B57:E57"/>
    <mergeCell ref="U58:W58"/>
    <mergeCell ref="F67:Q67"/>
    <mergeCell ref="R67:T67"/>
    <mergeCell ref="U67:W67"/>
    <mergeCell ref="U65:W65"/>
    <mergeCell ref="R58:T58"/>
    <mergeCell ref="A1:Z1"/>
    <mergeCell ref="A2:Z2"/>
    <mergeCell ref="A3:Z3"/>
    <mergeCell ref="A4:Z4"/>
    <mergeCell ref="A5:Z5"/>
    <mergeCell ref="B47:Z47"/>
    <mergeCell ref="A10:Z10"/>
    <mergeCell ref="A16:Z16"/>
    <mergeCell ref="A8:Z8"/>
    <mergeCell ref="A11:Z11"/>
    <mergeCell ref="A12:Z12"/>
    <mergeCell ref="A13:Z13"/>
    <mergeCell ref="A14:Z14"/>
    <mergeCell ref="A15:Z15"/>
    <mergeCell ref="A9:Z9"/>
    <mergeCell ref="A17:Z17"/>
    <mergeCell ref="A18:Z18"/>
    <mergeCell ref="A25:Z25"/>
    <mergeCell ref="A26:Z26"/>
    <mergeCell ref="A19:Z19"/>
    <mergeCell ref="A20:Z20"/>
    <mergeCell ref="A21:Z21"/>
    <mergeCell ref="A22:Z22"/>
    <mergeCell ref="A23:Z23"/>
    <mergeCell ref="B118:J118"/>
    <mergeCell ref="F64:Q64"/>
    <mergeCell ref="R64:T64"/>
    <mergeCell ref="R61:T61"/>
    <mergeCell ref="F62:Q62"/>
    <mergeCell ref="R62:T62"/>
    <mergeCell ref="F65:Q65"/>
    <mergeCell ref="R65:T65"/>
    <mergeCell ref="F68:Q68"/>
    <mergeCell ref="R68:T68"/>
    <mergeCell ref="F83:Q83"/>
    <mergeCell ref="B75:G75"/>
    <mergeCell ref="R71:T71"/>
    <mergeCell ref="F80:Q80"/>
    <mergeCell ref="R80:T80"/>
    <mergeCell ref="F72:Q72"/>
    <mergeCell ref="B116:J116"/>
    <mergeCell ref="K116:V116"/>
    <mergeCell ref="B65:E72"/>
    <mergeCell ref="F63:Q63"/>
    <mergeCell ref="R63:T63"/>
    <mergeCell ref="U63:W63"/>
    <mergeCell ref="U64:W64"/>
    <mergeCell ref="B104:J104"/>
    <mergeCell ref="K104:V104"/>
    <mergeCell ref="B102:V102"/>
    <mergeCell ref="B103:J103"/>
    <mergeCell ref="K103:V103"/>
    <mergeCell ref="B73:E74"/>
    <mergeCell ref="F73:Q74"/>
    <mergeCell ref="F61:Q61"/>
    <mergeCell ref="F66:Q66"/>
    <mergeCell ref="R66:T66"/>
    <mergeCell ref="U66:W66"/>
    <mergeCell ref="B87:E88"/>
    <mergeCell ref="B96:J97"/>
    <mergeCell ref="K96:M97"/>
    <mergeCell ref="N96:P97"/>
    <mergeCell ref="Q96:S97"/>
    <mergeCell ref="T96:Y97"/>
    <mergeCell ref="K93:M93"/>
    <mergeCell ref="N93:P93"/>
    <mergeCell ref="Q93:S93"/>
    <mergeCell ref="T93:Y93"/>
    <mergeCell ref="B94:J95"/>
    <mergeCell ref="F82:Q82"/>
    <mergeCell ref="R82:T82"/>
    <mergeCell ref="U82:W82"/>
    <mergeCell ref="B99:J99"/>
    <mergeCell ref="F85:Q85"/>
    <mergeCell ref="R85:T85"/>
    <mergeCell ref="U85:W85"/>
    <mergeCell ref="B76:E85"/>
    <mergeCell ref="F78:Q78"/>
    <mergeCell ref="R78:T78"/>
    <mergeCell ref="F84:Q84"/>
    <mergeCell ref="U78:W78"/>
    <mergeCell ref="F79:Q79"/>
    <mergeCell ref="R79:T79"/>
    <mergeCell ref="U79:W79"/>
    <mergeCell ref="R83:T83"/>
    <mergeCell ref="K94:M95"/>
    <mergeCell ref="N94:P95"/>
    <mergeCell ref="Q94:S95"/>
    <mergeCell ref="T94:Y95"/>
    <mergeCell ref="F87:W88"/>
    <mergeCell ref="B91:Z91"/>
    <mergeCell ref="B92:J93"/>
    <mergeCell ref="K92:Y92"/>
    <mergeCell ref="U80:W80"/>
    <mergeCell ref="R84:T84"/>
    <mergeCell ref="U84:W84"/>
    <mergeCell ref="F81:Q81"/>
    <mergeCell ref="R81:T81"/>
    <mergeCell ref="U81:W81"/>
    <mergeCell ref="F69:Q69"/>
    <mergeCell ref="U83:W83"/>
    <mergeCell ref="U72:W72"/>
    <mergeCell ref="R73:T74"/>
    <mergeCell ref="U73:W74"/>
    <mergeCell ref="R72:T72"/>
    <mergeCell ref="F76:Q76"/>
    <mergeCell ref="R76:T76"/>
    <mergeCell ref="U76:W76"/>
    <mergeCell ref="F77:Q77"/>
    <mergeCell ref="R77:T77"/>
    <mergeCell ref="U77:W77"/>
    <mergeCell ref="F71:Q71"/>
    <mergeCell ref="U69:W69"/>
    <mergeCell ref="F70:Q70"/>
    <mergeCell ref="B105:J105"/>
    <mergeCell ref="K105:V105"/>
    <mergeCell ref="B106:V106"/>
    <mergeCell ref="B107:J107"/>
    <mergeCell ref="K107:N107"/>
    <mergeCell ref="O107:R107"/>
    <mergeCell ref="S107:V107"/>
    <mergeCell ref="K108:N108"/>
    <mergeCell ref="O108:R108"/>
    <mergeCell ref="S108:V108"/>
    <mergeCell ref="B109:J109"/>
    <mergeCell ref="K109:N109"/>
    <mergeCell ref="O109:R109"/>
    <mergeCell ref="S109:V109"/>
    <mergeCell ref="B108:J108"/>
    <mergeCell ref="B115:V115"/>
    <mergeCell ref="O111:R111"/>
    <mergeCell ref="S111:V111"/>
    <mergeCell ref="O112:R112"/>
    <mergeCell ref="S112:V112"/>
    <mergeCell ref="B113:V113"/>
    <mergeCell ref="B114:J114"/>
    <mergeCell ref="K114:V114"/>
    <mergeCell ref="B112:J112"/>
    <mergeCell ref="K112:N112"/>
    <mergeCell ref="B110:J110"/>
    <mergeCell ref="K110:N110"/>
    <mergeCell ref="O110:R110"/>
    <mergeCell ref="S110:V110"/>
    <mergeCell ref="B111:J111"/>
    <mergeCell ref="K111:N111"/>
    <mergeCell ref="U51:W51"/>
    <mergeCell ref="F52:Q52"/>
    <mergeCell ref="R52:T52"/>
    <mergeCell ref="F57:Q57"/>
    <mergeCell ref="R57:T57"/>
    <mergeCell ref="U57:W57"/>
    <mergeCell ref="F50:Q50"/>
    <mergeCell ref="R50:T50"/>
    <mergeCell ref="U50:W50"/>
    <mergeCell ref="F53:Q53"/>
    <mergeCell ref="R53:T53"/>
    <mergeCell ref="R56:T56"/>
    <mergeCell ref="U54:W54"/>
    <mergeCell ref="R54:T54"/>
  </mergeCells>
  <phoneticPr fontId="2"/>
  <hyperlinks>
    <hyperlink ref="A20" r:id="rId1" xr:uid="{11C8CCAB-6260-4119-9A23-23C6746B1282}"/>
  </hyperlinks>
  <pageMargins left="0.55118110236220474" right="0.55118110236220474" top="0.59055118110236227" bottom="0.39370078740157483" header="0.51181102362204722" footer="0.51181102362204722"/>
  <pageSetup paperSize="9" orientation="portrait" horizontalDpi="300" verticalDpi="300" r:id="rId2"/>
  <headerFooter alignWithMargins="0"/>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A382"/>
  <sheetViews>
    <sheetView workbookViewId="0"/>
  </sheetViews>
  <sheetFormatPr defaultColWidth="9" defaultRowHeight="13.2"/>
  <cols>
    <col min="1" max="1" width="42" style="2" customWidth="1"/>
    <col min="2" max="16384" width="9" style="2"/>
  </cols>
  <sheetData>
    <row r="1" spans="1:1">
      <c r="A1" s="2" t="s">
        <v>1856</v>
      </c>
    </row>
    <row r="2" spans="1:1">
      <c r="A2" s="2" t="s">
        <v>2672</v>
      </c>
    </row>
    <row r="3" spans="1:1">
      <c r="A3" s="2" t="s">
        <v>1846</v>
      </c>
    </row>
    <row r="5" spans="1:1">
      <c r="A5" s="2" t="s">
        <v>1758</v>
      </c>
    </row>
    <row r="6" spans="1:1">
      <c r="A6" s="3">
        <f>予測地点設定!I5</f>
        <v>0</v>
      </c>
    </row>
    <row r="8" spans="1:1">
      <c r="A8" s="2" t="s">
        <v>1759</v>
      </c>
    </row>
    <row r="9" spans="1:1">
      <c r="A9" s="2" t="str">
        <f>CONCATENATE(予測地点設定!I7,予測地点設定!N7,予測地点設定!T7)</f>
        <v/>
      </c>
    </row>
    <row r="12" spans="1:1">
      <c r="A12" s="2" t="s">
        <v>1871</v>
      </c>
    </row>
    <row r="13" spans="1:1">
      <c r="A13" s="2" t="s">
        <v>1762</v>
      </c>
    </row>
    <row r="14" spans="1:1">
      <c r="A14" s="3" t="e">
        <f>予測地点設定!#REF!</f>
        <v>#REF!</v>
      </c>
    </row>
    <row r="15" spans="1:1">
      <c r="A15" s="2">
        <f>予測地点設定!I5</f>
        <v>0</v>
      </c>
    </row>
    <row r="16" spans="1:1">
      <c r="A16" s="3" t="e">
        <f>予測地点設定!#REF!</f>
        <v>#REF!</v>
      </c>
    </row>
    <row r="17" spans="1:1">
      <c r="A17" s="2" t="s">
        <v>1763</v>
      </c>
    </row>
    <row r="18" spans="1:1">
      <c r="A18" s="3" t="e">
        <f>予測地点設定!#REF!</f>
        <v>#REF!</v>
      </c>
    </row>
    <row r="19" spans="1:1">
      <c r="A19" s="2">
        <f>予測地点設定!I5</f>
        <v>0</v>
      </c>
    </row>
    <row r="20" spans="1:1">
      <c r="A20" s="3" t="e">
        <f>予測地点設定!#REF!</f>
        <v>#REF!</v>
      </c>
    </row>
    <row r="21" spans="1:1">
      <c r="A21" s="2" t="s">
        <v>1764</v>
      </c>
    </row>
    <row r="22" spans="1:1">
      <c r="A22" s="3" t="e">
        <f>予測地点設定!#REF!</f>
        <v>#REF!</v>
      </c>
    </row>
    <row r="23" spans="1:1">
      <c r="A23" s="2">
        <f>予測地点設定!I5</f>
        <v>0</v>
      </c>
    </row>
    <row r="24" spans="1:1">
      <c r="A24" s="3" t="e">
        <f>予測地点設定!#REF!</f>
        <v>#REF!</v>
      </c>
    </row>
    <row r="25" spans="1:1">
      <c r="A25" s="2" t="s">
        <v>1765</v>
      </c>
    </row>
    <row r="26" spans="1:1">
      <c r="A26" s="3" t="e">
        <f>予測地点設定!#REF!</f>
        <v>#REF!</v>
      </c>
    </row>
    <row r="27" spans="1:1">
      <c r="A27" s="2">
        <f>予測地点設定!I5</f>
        <v>0</v>
      </c>
    </row>
    <row r="28" spans="1:1">
      <c r="A28" s="3" t="e">
        <f>予測地点設定!#REF!</f>
        <v>#REF!</v>
      </c>
    </row>
    <row r="29" spans="1:1">
      <c r="A29" s="2" t="s">
        <v>1766</v>
      </c>
    </row>
    <row r="30" spans="1:1">
      <c r="A30" s="3" t="e">
        <f>予測地点設定!#REF!</f>
        <v>#REF!</v>
      </c>
    </row>
    <row r="31" spans="1:1">
      <c r="A31" s="3">
        <f>予測地点設定!I5</f>
        <v>0</v>
      </c>
    </row>
    <row r="32" spans="1:1">
      <c r="A32" s="3" t="e">
        <f>予測地点設定!#REF!</f>
        <v>#REF!</v>
      </c>
    </row>
    <row r="33" spans="1:1">
      <c r="A33" s="2" t="s">
        <v>1767</v>
      </c>
    </row>
    <row r="34" spans="1:1">
      <c r="A34" s="3" t="e">
        <f>予測地点設定!#REF!</f>
        <v>#REF!</v>
      </c>
    </row>
    <row r="35" spans="1:1">
      <c r="A35" s="3">
        <f>予測地点設定!I5</f>
        <v>0</v>
      </c>
    </row>
    <row r="36" spans="1:1">
      <c r="A36" s="3" t="e">
        <f>予測地点設定!#REF!</f>
        <v>#REF!</v>
      </c>
    </row>
    <row r="37" spans="1:1">
      <c r="A37" s="2" t="s">
        <v>1768</v>
      </c>
    </row>
    <row r="38" spans="1:1">
      <c r="A38" s="3" t="e">
        <f>予測地点設定!#REF!</f>
        <v>#REF!</v>
      </c>
    </row>
    <row r="39" spans="1:1">
      <c r="A39" s="3">
        <f>予測地点設定!I5</f>
        <v>0</v>
      </c>
    </row>
    <row r="40" spans="1:1">
      <c r="A40" s="3" t="e">
        <f>予測地点設定!#REF!</f>
        <v>#REF!</v>
      </c>
    </row>
    <row r="41" spans="1:1">
      <c r="A41" s="2" t="s">
        <v>1769</v>
      </c>
    </row>
    <row r="42" spans="1:1">
      <c r="A42" s="3" t="e">
        <f>予測地点設定!#REF!</f>
        <v>#REF!</v>
      </c>
    </row>
    <row r="43" spans="1:1">
      <c r="A43" s="3">
        <f>予測地点設定!I5</f>
        <v>0</v>
      </c>
    </row>
    <row r="44" spans="1:1">
      <c r="A44" s="3" t="e">
        <f>予測地点設定!#REF!</f>
        <v>#REF!</v>
      </c>
    </row>
    <row r="45" spans="1:1">
      <c r="A45" s="2" t="s">
        <v>1770</v>
      </c>
    </row>
    <row r="46" spans="1:1">
      <c r="A46" s="3" t="e">
        <f>予測地点設定!#REF!</f>
        <v>#REF!</v>
      </c>
    </row>
    <row r="47" spans="1:1">
      <c r="A47" s="3">
        <f>予測地点設定!I5</f>
        <v>0</v>
      </c>
    </row>
    <row r="48" spans="1:1">
      <c r="A48" s="3" t="e">
        <f>予測地点設定!#REF!</f>
        <v>#REF!</v>
      </c>
    </row>
    <row r="49" spans="1:1">
      <c r="A49" s="2" t="s">
        <v>1771</v>
      </c>
    </row>
    <row r="50" spans="1:1">
      <c r="A50" s="3" t="e">
        <f>予測地点設定!#REF!</f>
        <v>#REF!</v>
      </c>
    </row>
    <row r="51" spans="1:1">
      <c r="A51" s="3">
        <f>予測地点設定!I5</f>
        <v>0</v>
      </c>
    </row>
    <row r="52" spans="1:1">
      <c r="A52" s="3" t="e">
        <f>予測地点設定!#REF!</f>
        <v>#REF!</v>
      </c>
    </row>
    <row r="53" spans="1:1">
      <c r="A53" s="2" t="s">
        <v>1772</v>
      </c>
    </row>
    <row r="54" spans="1:1">
      <c r="A54" s="3" t="e">
        <f>予測地点設定!#REF!</f>
        <v>#REF!</v>
      </c>
    </row>
    <row r="55" spans="1:1">
      <c r="A55" s="3">
        <f>予測地点設定!I5</f>
        <v>0</v>
      </c>
    </row>
    <row r="56" spans="1:1">
      <c r="A56" s="3" t="e">
        <f>予測地点設定!#REF!</f>
        <v>#REF!</v>
      </c>
    </row>
    <row r="57" spans="1:1">
      <c r="A57" s="2" t="s">
        <v>1773</v>
      </c>
    </row>
    <row r="58" spans="1:1">
      <c r="A58" s="3" t="e">
        <f>予測地点設定!#REF!</f>
        <v>#REF!</v>
      </c>
    </row>
    <row r="59" spans="1:1">
      <c r="A59" s="3" t="s">
        <v>4968</v>
      </c>
    </row>
    <row r="60" spans="1:1">
      <c r="A60" s="3" t="e">
        <f>予測地点設定!#REF!</f>
        <v>#REF!</v>
      </c>
    </row>
    <row r="61" spans="1:1">
      <c r="A61" s="2" t="s">
        <v>1774</v>
      </c>
    </row>
    <row r="62" spans="1:1">
      <c r="A62" s="3" t="e">
        <f>予測地点設定!#REF!</f>
        <v>#REF!</v>
      </c>
    </row>
    <row r="63" spans="1:1">
      <c r="A63" s="3">
        <f>予測地点設定!I5</f>
        <v>0</v>
      </c>
    </row>
    <row r="64" spans="1:1">
      <c r="A64" s="3" t="e">
        <f>予測地点設定!#REF!</f>
        <v>#REF!</v>
      </c>
    </row>
    <row r="65" spans="1:1">
      <c r="A65" s="2" t="s">
        <v>1775</v>
      </c>
    </row>
    <row r="66" spans="1:1">
      <c r="A66" s="3" t="e">
        <f>予測地点設定!#REF!</f>
        <v>#REF!</v>
      </c>
    </row>
    <row r="67" spans="1:1">
      <c r="A67" s="3">
        <f>予測地点設定!I5</f>
        <v>0</v>
      </c>
    </row>
    <row r="68" spans="1:1">
      <c r="A68" s="3" t="e">
        <f>予測地点設定!#REF!</f>
        <v>#REF!</v>
      </c>
    </row>
    <row r="69" spans="1:1">
      <c r="A69" s="2" t="s">
        <v>1776</v>
      </c>
    </row>
    <row r="70" spans="1:1">
      <c r="A70" s="3" t="e">
        <f>予測地点設定!#REF!</f>
        <v>#REF!</v>
      </c>
    </row>
    <row r="71" spans="1:1">
      <c r="A71" s="3">
        <f>予測地点設定!I5</f>
        <v>0</v>
      </c>
    </row>
    <row r="72" spans="1:1">
      <c r="A72" s="3" t="e">
        <f>予測地点設定!#REF!</f>
        <v>#REF!</v>
      </c>
    </row>
    <row r="73" spans="1:1">
      <c r="A73" s="2" t="s">
        <v>1777</v>
      </c>
    </row>
    <row r="74" spans="1:1">
      <c r="A74" s="3" t="e">
        <f>予測地点設定!#REF!</f>
        <v>#REF!</v>
      </c>
    </row>
    <row r="75" spans="1:1">
      <c r="A75" s="3">
        <f>予測地点設定!I5</f>
        <v>0</v>
      </c>
    </row>
    <row r="76" spans="1:1">
      <c r="A76" s="3" t="e">
        <f>予測地点設定!#REF!</f>
        <v>#REF!</v>
      </c>
    </row>
    <row r="77" spans="1:1">
      <c r="A77" s="2" t="s">
        <v>1778</v>
      </c>
    </row>
    <row r="78" spans="1:1">
      <c r="A78" s="3" t="e">
        <f>予測地点設定!#REF!</f>
        <v>#REF!</v>
      </c>
    </row>
    <row r="79" spans="1:1">
      <c r="A79" s="3">
        <f>予測地点設定!I5</f>
        <v>0</v>
      </c>
    </row>
    <row r="80" spans="1:1">
      <c r="A80" s="3" t="e">
        <f>予測地点設定!#REF!</f>
        <v>#REF!</v>
      </c>
    </row>
    <row r="81" spans="1:1">
      <c r="A81" s="2" t="s">
        <v>1779</v>
      </c>
    </row>
    <row r="82" spans="1:1">
      <c r="A82" s="3" t="e">
        <f>予測地点設定!#REF!</f>
        <v>#REF!</v>
      </c>
    </row>
    <row r="83" spans="1:1">
      <c r="A83" s="3">
        <f>予測地点設定!I5</f>
        <v>0</v>
      </c>
    </row>
    <row r="84" spans="1:1">
      <c r="A84" s="3" t="e">
        <f>予測地点設定!#REF!</f>
        <v>#REF!</v>
      </c>
    </row>
    <row r="85" spans="1:1">
      <c r="A85" s="2" t="s">
        <v>1780</v>
      </c>
    </row>
    <row r="86" spans="1:1">
      <c r="A86" s="3" t="e">
        <f>予測地点設定!#REF!</f>
        <v>#REF!</v>
      </c>
    </row>
    <row r="87" spans="1:1">
      <c r="A87" s="3">
        <f>予測地点設定!I5</f>
        <v>0</v>
      </c>
    </row>
    <row r="88" spans="1:1">
      <c r="A88" s="3" t="e">
        <f>予測地点設定!#REF!</f>
        <v>#REF!</v>
      </c>
    </row>
    <row r="89" spans="1:1">
      <c r="A89" s="2" t="s">
        <v>1781</v>
      </c>
    </row>
    <row r="90" spans="1:1">
      <c r="A90" s="3" t="e">
        <f>予測地点設定!#REF!</f>
        <v>#REF!</v>
      </c>
    </row>
    <row r="91" spans="1:1">
      <c r="A91" s="3">
        <f>予測地点設定!I5</f>
        <v>0</v>
      </c>
    </row>
    <row r="92" spans="1:1">
      <c r="A92" s="3" t="e">
        <f>予測地点設定!#REF!</f>
        <v>#REF!</v>
      </c>
    </row>
    <row r="93" spans="1:1">
      <c r="A93" s="2" t="s">
        <v>1857</v>
      </c>
    </row>
    <row r="94" spans="1:1">
      <c r="A94" s="2" t="s">
        <v>1782</v>
      </c>
    </row>
    <row r="95" spans="1:1">
      <c r="A95" s="3">
        <f>sheet2!B21</f>
        <v>0</v>
      </c>
    </row>
    <row r="97" spans="1:1">
      <c r="A97" s="2" t="s">
        <v>4913</v>
      </c>
    </row>
    <row r="98" spans="1:1">
      <c r="A98" s="3">
        <f>企業情報入力!P20</f>
        <v>0</v>
      </c>
    </row>
    <row r="100" spans="1:1">
      <c r="A100" s="2" t="s">
        <v>1783</v>
      </c>
    </row>
    <row r="101" spans="1:1">
      <c r="A101" s="2" t="str">
        <f>CONCATENATE(予測地点設定!I7,予測地点設定!N7,予測地点設定!T7)</f>
        <v/>
      </c>
    </row>
    <row r="102" spans="1:1">
      <c r="A102" s="2">
        <f>予測地点設定!N7</f>
        <v>0</v>
      </c>
    </row>
    <row r="103" spans="1:1">
      <c r="A103" s="2" t="s">
        <v>1784</v>
      </c>
    </row>
    <row r="104" spans="1:1">
      <c r="A104" s="3">
        <f>企業情報入力!R16</f>
        <v>0</v>
      </c>
    </row>
    <row r="106" spans="1:1">
      <c r="A106" s="2" t="s">
        <v>1760</v>
      </c>
    </row>
    <row r="107" spans="1:1">
      <c r="A107" s="3">
        <f>企業情報入力!W16</f>
        <v>0</v>
      </c>
    </row>
    <row r="109" spans="1:1">
      <c r="A109" s="2" t="s">
        <v>1761</v>
      </c>
    </row>
    <row r="110" spans="1:1">
      <c r="A110" s="3">
        <f>企業情報入力!U18</f>
        <v>0</v>
      </c>
    </row>
    <row r="112" spans="1:1">
      <c r="A112" s="2" t="s">
        <v>1715</v>
      </c>
    </row>
    <row r="113" spans="1:1">
      <c r="A113" s="3">
        <f>企業情報入力!Z18</f>
        <v>0</v>
      </c>
    </row>
    <row r="115" spans="1:1">
      <c r="A115" s="2" t="s">
        <v>2652</v>
      </c>
    </row>
    <row r="116" spans="1:1">
      <c r="A116" s="2" t="str">
        <f>IF(sheet1!AG35=0,"-","積算降水量プラン")</f>
        <v>-</v>
      </c>
    </row>
    <row r="117" spans="1:1">
      <c r="A117" s="2" t="s">
        <v>2664</v>
      </c>
    </row>
    <row r="118" spans="1:1">
      <c r="A118" s="2" t="str">
        <f>IF(sheet1!AG39=0,"-","台風強化プラン")</f>
        <v>-</v>
      </c>
    </row>
    <row r="119" spans="1:1">
      <c r="A119" s="2" t="s">
        <v>1859</v>
      </c>
    </row>
    <row r="122" spans="1:1">
      <c r="A122" s="2" t="s">
        <v>1785</v>
      </c>
    </row>
    <row r="123" spans="1:1">
      <c r="A123" s="2" t="str">
        <f>企業情報入力!AH28</f>
        <v>スタンダード</v>
      </c>
    </row>
    <row r="125" spans="1:1">
      <c r="A125" s="2" t="s">
        <v>2653</v>
      </c>
    </row>
    <row r="126" spans="1:1">
      <c r="A126" s="2" t="e">
        <f>IF(企業情報入力!AG31=0,"なし","あり")</f>
        <v>#REF!</v>
      </c>
    </row>
    <row r="127" spans="1:1">
      <c r="A127" s="2" t="e">
        <f>IF(企業情報入力!AG31=0,"なし",sheet2!I3)</f>
        <v>#REF!</v>
      </c>
    </row>
    <row r="128" spans="1:1">
      <c r="A128" s="2" t="e">
        <f>IF(企業情報入力!AG31=0,"なし",sheet2!I4)</f>
        <v>#REF!</v>
      </c>
    </row>
    <row r="130" spans="1:1">
      <c r="A130" s="2" t="s">
        <v>1710</v>
      </c>
    </row>
    <row r="131" spans="1:1">
      <c r="A131" s="4" t="s">
        <v>1868</v>
      </c>
    </row>
    <row r="132" spans="1:1">
      <c r="A132" s="2">
        <f>A180</f>
        <v>0</v>
      </c>
    </row>
    <row r="133" spans="1:1">
      <c r="A133" s="2">
        <f>A181</f>
        <v>0</v>
      </c>
    </row>
    <row r="134" spans="1:1">
      <c r="A134" s="2">
        <f>A182</f>
        <v>0</v>
      </c>
    </row>
    <row r="135" spans="1:1">
      <c r="A135" s="4" t="s">
        <v>1868</v>
      </c>
    </row>
    <row r="136" spans="1:1">
      <c r="A136" s="2">
        <f>A184</f>
        <v>0</v>
      </c>
    </row>
    <row r="137" spans="1:1">
      <c r="A137" s="2">
        <f>A185</f>
        <v>0</v>
      </c>
    </row>
    <row r="138" spans="1:1">
      <c r="A138" s="2">
        <f>A186</f>
        <v>0</v>
      </c>
    </row>
    <row r="140" spans="1:1">
      <c r="A140" s="2" t="s">
        <v>1860</v>
      </c>
    </row>
    <row r="141" spans="1:1">
      <c r="A141" s="2" t="s">
        <v>1846</v>
      </c>
    </row>
    <row r="143" spans="1:1">
      <c r="A143" s="2" t="s">
        <v>1786</v>
      </c>
    </row>
    <row r="144" spans="1:1">
      <c r="A144" s="2" t="s">
        <v>1846</v>
      </c>
    </row>
    <row r="146" spans="1:1">
      <c r="A146" s="2" t="s">
        <v>1865</v>
      </c>
    </row>
    <row r="147" spans="1:1">
      <c r="A147" s="2" t="str">
        <f>sheet2!I3</f>
        <v>2025/選択/選択 0:00:00</v>
      </c>
    </row>
    <row r="149" spans="1:1">
      <c r="A149" s="2" t="s">
        <v>1866</v>
      </c>
    </row>
    <row r="150" spans="1:1">
      <c r="A150" s="2" t="str">
        <f>sheet2!I4</f>
        <v>選択/選択/選択 23:59:59</v>
      </c>
    </row>
    <row r="152" spans="1:1">
      <c r="A152" s="2" t="s">
        <v>2654</v>
      </c>
    </row>
    <row r="155" spans="1:1">
      <c r="A155" s="2" t="s">
        <v>1858</v>
      </c>
    </row>
    <row r="156" spans="1:1">
      <c r="A156" s="2" t="s">
        <v>1845</v>
      </c>
    </row>
    <row r="157" spans="1:1">
      <c r="A157" s="2" t="s">
        <v>1847</v>
      </c>
    </row>
    <row r="159" spans="1:1">
      <c r="A159" s="2" t="s">
        <v>1787</v>
      </c>
    </row>
    <row r="160" spans="1:1">
      <c r="A160" s="2" t="s">
        <v>1867</v>
      </c>
    </row>
    <row r="161" spans="1:1">
      <c r="A161" s="2" t="s">
        <v>1848</v>
      </c>
    </row>
    <row r="163" spans="1:1">
      <c r="A163" s="2" t="s">
        <v>2665</v>
      </c>
    </row>
    <row r="164" spans="1:1">
      <c r="A164" s="2" t="s">
        <v>1791</v>
      </c>
    </row>
    <row r="165" spans="1:1">
      <c r="A165" s="2" t="s">
        <v>1792</v>
      </c>
    </row>
    <row r="169" spans="1:1">
      <c r="A169" s="2" t="s">
        <v>1793</v>
      </c>
    </row>
    <row r="173" spans="1:1">
      <c r="A173" s="2" t="s">
        <v>1794</v>
      </c>
    </row>
    <row r="177" spans="1:1">
      <c r="A177" s="2" t="s">
        <v>1795</v>
      </c>
    </row>
    <row r="178" spans="1:1">
      <c r="A178" s="4" t="s">
        <v>1851</v>
      </c>
    </row>
    <row r="179" spans="1:1">
      <c r="A179" s="4" t="s">
        <v>1868</v>
      </c>
    </row>
    <row r="180" spans="1:1">
      <c r="A180" s="66">
        <f>予測地点設定!I9</f>
        <v>0</v>
      </c>
    </row>
    <row r="181" spans="1:1">
      <c r="A181" s="66">
        <f>予測地点設定!K9</f>
        <v>0</v>
      </c>
    </row>
    <row r="182" spans="1:1">
      <c r="A182" s="66">
        <f>予測地点設定!M9</f>
        <v>0</v>
      </c>
    </row>
    <row r="183" spans="1:1">
      <c r="A183" s="4" t="s">
        <v>1869</v>
      </c>
    </row>
    <row r="184" spans="1:1">
      <c r="A184" s="66">
        <f>予測地点設定!R9</f>
        <v>0</v>
      </c>
    </row>
    <row r="185" spans="1:1">
      <c r="A185" s="66">
        <f>予測地点設定!T9</f>
        <v>0</v>
      </c>
    </row>
    <row r="186" spans="1:1">
      <c r="A186" s="66">
        <f>予測地点設定!V9</f>
        <v>0</v>
      </c>
    </row>
    <row r="187" spans="1:1">
      <c r="A187" s="4" t="s">
        <v>1870</v>
      </c>
    </row>
    <row r="188" spans="1:1">
      <c r="A188" s="4">
        <f>sheet2!B21</f>
        <v>0</v>
      </c>
    </row>
    <row r="189" spans="1:1">
      <c r="A189" s="4"/>
    </row>
    <row r="190" spans="1:1">
      <c r="A190" s="4" t="s">
        <v>1852</v>
      </c>
    </row>
    <row r="191" spans="1:1">
      <c r="A191" s="4" t="s">
        <v>1868</v>
      </c>
    </row>
    <row r="192" spans="1:1">
      <c r="A192" s="4" t="e">
        <f>予測地点設定!#REF!</f>
        <v>#REF!</v>
      </c>
    </row>
    <row r="193" spans="1:1">
      <c r="A193" s="66" t="e">
        <f>予測地点設定!#REF!</f>
        <v>#REF!</v>
      </c>
    </row>
    <row r="194" spans="1:1">
      <c r="A194" s="66" t="e">
        <f>予測地点設定!#REF!</f>
        <v>#REF!</v>
      </c>
    </row>
    <row r="195" spans="1:1">
      <c r="A195" s="4" t="s">
        <v>1869</v>
      </c>
    </row>
    <row r="196" spans="1:1">
      <c r="A196" s="66" t="e">
        <f>予測地点設定!#REF!</f>
        <v>#REF!</v>
      </c>
    </row>
    <row r="197" spans="1:1">
      <c r="A197" s="66" t="e">
        <f>予測地点設定!#REF!</f>
        <v>#REF!</v>
      </c>
    </row>
    <row r="198" spans="1:1">
      <c r="A198" s="66" t="e">
        <f>予測地点設定!#REF!</f>
        <v>#REF!</v>
      </c>
    </row>
    <row r="199" spans="1:1">
      <c r="A199" s="4" t="s">
        <v>1870</v>
      </c>
    </row>
    <row r="200" spans="1:1">
      <c r="A200" s="4" t="e">
        <f>予測地点設定!#REF!</f>
        <v>#REF!</v>
      </c>
    </row>
    <row r="201" spans="1:1">
      <c r="A201" s="4"/>
    </row>
    <row r="202" spans="1:1">
      <c r="A202" s="4" t="s">
        <v>1853</v>
      </c>
    </row>
    <row r="203" spans="1:1">
      <c r="A203" s="4" t="s">
        <v>1868</v>
      </c>
    </row>
    <row r="204" spans="1:1">
      <c r="A204" s="66" t="e">
        <f>予測地点設定!#REF!</f>
        <v>#REF!</v>
      </c>
    </row>
    <row r="205" spans="1:1">
      <c r="A205" s="66" t="e">
        <f>予測地点設定!#REF!</f>
        <v>#REF!</v>
      </c>
    </row>
    <row r="206" spans="1:1">
      <c r="A206" s="66" t="e">
        <f>予測地点設定!#REF!</f>
        <v>#REF!</v>
      </c>
    </row>
    <row r="207" spans="1:1">
      <c r="A207" s="4" t="s">
        <v>1869</v>
      </c>
    </row>
    <row r="208" spans="1:1">
      <c r="A208" s="66" t="e">
        <f>予測地点設定!#REF!</f>
        <v>#REF!</v>
      </c>
    </row>
    <row r="209" spans="1:1">
      <c r="A209" s="66" t="e">
        <f>予測地点設定!#REF!</f>
        <v>#REF!</v>
      </c>
    </row>
    <row r="210" spans="1:1">
      <c r="A210" s="66" t="e">
        <f>予測地点設定!#REF!</f>
        <v>#REF!</v>
      </c>
    </row>
    <row r="211" spans="1:1">
      <c r="A211" s="4" t="s">
        <v>1870</v>
      </c>
    </row>
    <row r="212" spans="1:1">
      <c r="A212" s="66" t="e">
        <f>予測地点設定!#REF!</f>
        <v>#REF!</v>
      </c>
    </row>
    <row r="213" spans="1:1">
      <c r="A213" s="4"/>
    </row>
    <row r="214" spans="1:1">
      <c r="A214" s="4" t="s">
        <v>1854</v>
      </c>
    </row>
    <row r="215" spans="1:1">
      <c r="A215" s="4" t="s">
        <v>1868</v>
      </c>
    </row>
    <row r="216" spans="1:1">
      <c r="A216" s="66" t="e">
        <f>予測地点設定!#REF!</f>
        <v>#REF!</v>
      </c>
    </row>
    <row r="217" spans="1:1">
      <c r="A217" s="66" t="e">
        <f>予測地点設定!#REF!</f>
        <v>#REF!</v>
      </c>
    </row>
    <row r="218" spans="1:1">
      <c r="A218" s="66" t="e">
        <f>予測地点設定!#REF!</f>
        <v>#REF!</v>
      </c>
    </row>
    <row r="219" spans="1:1">
      <c r="A219" s="4" t="s">
        <v>1869</v>
      </c>
    </row>
    <row r="220" spans="1:1">
      <c r="A220" s="66" t="e">
        <f>予測地点設定!#REF!</f>
        <v>#REF!</v>
      </c>
    </row>
    <row r="221" spans="1:1">
      <c r="A221" s="66" t="e">
        <f>予測地点設定!#REF!</f>
        <v>#REF!</v>
      </c>
    </row>
    <row r="222" spans="1:1">
      <c r="A222" s="66" t="e">
        <f>予測地点設定!#REF!</f>
        <v>#REF!</v>
      </c>
    </row>
    <row r="223" spans="1:1">
      <c r="A223" s="4" t="s">
        <v>1870</v>
      </c>
    </row>
    <row r="224" spans="1:1">
      <c r="A224" s="66" t="e">
        <f>予測地点設定!#REF!</f>
        <v>#REF!</v>
      </c>
    </row>
    <row r="225" spans="1:1">
      <c r="A225" s="4"/>
    </row>
    <row r="226" spans="1:1">
      <c r="A226" s="4" t="s">
        <v>1855</v>
      </c>
    </row>
    <row r="227" spans="1:1">
      <c r="A227" s="4" t="s">
        <v>1868</v>
      </c>
    </row>
    <row r="228" spans="1:1">
      <c r="A228" s="66" t="e">
        <f>予測地点設定!#REF!</f>
        <v>#REF!</v>
      </c>
    </row>
    <row r="229" spans="1:1">
      <c r="A229" s="66" t="e">
        <f>予測地点設定!#REF!</f>
        <v>#REF!</v>
      </c>
    </row>
    <row r="230" spans="1:1">
      <c r="A230" s="66" t="e">
        <f>予測地点設定!#REF!</f>
        <v>#REF!</v>
      </c>
    </row>
    <row r="231" spans="1:1">
      <c r="A231" s="4" t="s">
        <v>1869</v>
      </c>
    </row>
    <row r="232" spans="1:1">
      <c r="A232" s="66" t="e">
        <f>予測地点設定!#REF!</f>
        <v>#REF!</v>
      </c>
    </row>
    <row r="233" spans="1:1">
      <c r="A233" s="66" t="e">
        <f>予測地点設定!#REF!</f>
        <v>#REF!</v>
      </c>
    </row>
    <row r="234" spans="1:1">
      <c r="A234" s="66" t="e">
        <f>予測地点設定!#REF!</f>
        <v>#REF!</v>
      </c>
    </row>
    <row r="235" spans="1:1">
      <c r="A235" s="4" t="s">
        <v>1870</v>
      </c>
    </row>
    <row r="236" spans="1:1">
      <c r="A236" s="66" t="e">
        <f>予測地点設定!#REF!</f>
        <v>#REF!</v>
      </c>
    </row>
    <row r="237" spans="1:1">
      <c r="A237" s="4"/>
    </row>
    <row r="238" spans="1:1">
      <c r="A238" s="2" t="s">
        <v>1849</v>
      </c>
    </row>
    <row r="239" spans="1:1">
      <c r="A239" s="4" t="s">
        <v>1850</v>
      </c>
    </row>
    <row r="240" spans="1:1">
      <c r="A240" s="4" t="s">
        <v>1868</v>
      </c>
    </row>
    <row r="241" spans="1:1">
      <c r="A241" s="66" t="e">
        <f>予測地点設定!#REF!</f>
        <v>#REF!</v>
      </c>
    </row>
    <row r="242" spans="1:1">
      <c r="A242" s="66" t="e">
        <f>予測地点設定!#REF!</f>
        <v>#REF!</v>
      </c>
    </row>
    <row r="243" spans="1:1">
      <c r="A243" s="66" t="e">
        <f>予測地点設定!#REF!</f>
        <v>#REF!</v>
      </c>
    </row>
    <row r="244" spans="1:1">
      <c r="A244" s="4" t="s">
        <v>1869</v>
      </c>
    </row>
    <row r="245" spans="1:1">
      <c r="A245" s="66" t="e">
        <f>予測地点設定!#REF!</f>
        <v>#REF!</v>
      </c>
    </row>
    <row r="246" spans="1:1">
      <c r="A246" s="66" t="e">
        <f>予測地点設定!#REF!</f>
        <v>#REF!</v>
      </c>
    </row>
    <row r="247" spans="1:1">
      <c r="A247" s="66" t="e">
        <f>予測地点設定!#REF!</f>
        <v>#REF!</v>
      </c>
    </row>
    <row r="248" spans="1:1">
      <c r="A248" s="4" t="s">
        <v>1870</v>
      </c>
    </row>
    <row r="249" spans="1:1">
      <c r="A249" s="66" t="e">
        <f>予測地点設定!#REF!</f>
        <v>#REF!</v>
      </c>
    </row>
    <row r="250" spans="1:1">
      <c r="A250" s="4"/>
    </row>
    <row r="251" spans="1:1">
      <c r="A251" s="2" t="s">
        <v>1796</v>
      </c>
    </row>
    <row r="252" spans="1:1">
      <c r="A252" s="4" t="s">
        <v>1868</v>
      </c>
    </row>
    <row r="253" spans="1:1">
      <c r="A253" s="4">
        <f>A180</f>
        <v>0</v>
      </c>
    </row>
    <row r="254" spans="1:1">
      <c r="A254" s="4">
        <f>A181</f>
        <v>0</v>
      </c>
    </row>
    <row r="255" spans="1:1">
      <c r="A255" s="4">
        <f>A182</f>
        <v>0</v>
      </c>
    </row>
    <row r="256" spans="1:1">
      <c r="A256" s="4" t="s">
        <v>1869</v>
      </c>
    </row>
    <row r="257" spans="1:1">
      <c r="A257" s="4">
        <f>A184</f>
        <v>0</v>
      </c>
    </row>
    <row r="258" spans="1:1">
      <c r="A258" s="4">
        <f>A185</f>
        <v>0</v>
      </c>
    </row>
    <row r="259" spans="1:1">
      <c r="A259" s="4">
        <f>A186</f>
        <v>0</v>
      </c>
    </row>
    <row r="260" spans="1:1">
      <c r="A260" s="4" t="s">
        <v>1870</v>
      </c>
    </row>
    <row r="261" spans="1:1">
      <c r="A261" s="4">
        <f>A188</f>
        <v>0</v>
      </c>
    </row>
    <row r="262" spans="1:1">
      <c r="A262" s="4"/>
    </row>
    <row r="263" spans="1:1">
      <c r="A263" s="2" t="s">
        <v>2655</v>
      </c>
    </row>
    <row r="264" spans="1:1">
      <c r="A264" s="4" t="e">
        <f>VLOOKUP(予測地点設定!#REF!,予測地点設定!AM2:AN15,2,0)</f>
        <v>#REF!</v>
      </c>
    </row>
    <row r="265" spans="1:1">
      <c r="A265" s="4" t="e">
        <f>VLOOKUP(予測地点設定!D20,予測地点設定!AM2:AN15,2,0)</f>
        <v>#N/A</v>
      </c>
    </row>
    <row r="266" spans="1:1">
      <c r="A266" s="4" t="e">
        <f>VLOOKUP(予測地点設定!#REF!,予測地点設定!AM2:AN15,2,0)</f>
        <v>#REF!</v>
      </c>
    </row>
    <row r="267" spans="1:1">
      <c r="A267" s="4" t="e">
        <f>VLOOKUP(予測地点設定!#REF!,予測地点設定!AM2:AN15,2,0)</f>
        <v>#REF!</v>
      </c>
    </row>
    <row r="268" spans="1:1">
      <c r="A268" s="4" t="e">
        <f>VLOOKUP(予測地点設定!#REF!,予測地点設定!AM2:AN15,2,0)</f>
        <v>#REF!</v>
      </c>
    </row>
    <row r="270" spans="1:1">
      <c r="A270" s="2" t="s">
        <v>2657</v>
      </c>
    </row>
    <row r="271" spans="1:1">
      <c r="A271" s="4" t="e">
        <f>VLOOKUP(予測地点設定!D19,予測地点設定!AM2:AN15,2,0)</f>
        <v>#N/A</v>
      </c>
    </row>
    <row r="273" spans="1:1">
      <c r="A273" s="2" t="s">
        <v>2658</v>
      </c>
    </row>
    <row r="274" spans="1:1">
      <c r="A274" s="2" t="str">
        <f>予測地点設定!D23</f>
        <v>5</v>
      </c>
    </row>
    <row r="276" spans="1:1">
      <c r="A276" s="2" t="s">
        <v>2659</v>
      </c>
    </row>
    <row r="277" spans="1:1">
      <c r="A277" s="2">
        <f>予測地点設定!U19</f>
        <v>0</v>
      </c>
    </row>
    <row r="279" spans="1:1">
      <c r="A279" s="2" t="s">
        <v>2660</v>
      </c>
    </row>
    <row r="280" spans="1:1">
      <c r="A280" s="2">
        <f>予測地点設定!U23</f>
        <v>0</v>
      </c>
    </row>
    <row r="282" spans="1:1">
      <c r="A282" s="2" t="s">
        <v>2661</v>
      </c>
    </row>
    <row r="283" spans="1:1">
      <c r="A283" s="2">
        <f>予測地点設定!B28</f>
        <v>0</v>
      </c>
    </row>
    <row r="284" spans="1:1">
      <c r="A284" s="2">
        <f>予測地点設定!H28</f>
        <v>0</v>
      </c>
    </row>
    <row r="286" spans="1:1">
      <c r="A286" s="2" t="s">
        <v>2662</v>
      </c>
    </row>
    <row r="287" spans="1:1">
      <c r="A287" s="2">
        <f>予測地点設定!B31</f>
        <v>0</v>
      </c>
    </row>
    <row r="288" spans="1:1">
      <c r="A288" s="2">
        <f>予測地点設定!H31</f>
        <v>0</v>
      </c>
    </row>
    <row r="290" spans="1:1">
      <c r="A290" s="2" t="s">
        <v>2663</v>
      </c>
    </row>
    <row r="291" spans="1:1">
      <c r="A291" s="2">
        <f>予測地点設定!U28</f>
        <v>0</v>
      </c>
    </row>
    <row r="292" spans="1:1">
      <c r="A292" s="2">
        <f>予測地点設定!U31</f>
        <v>0</v>
      </c>
    </row>
    <row r="293" spans="1:1">
      <c r="A293" s="2">
        <f>予測地点設定!U34</f>
        <v>0</v>
      </c>
    </row>
    <row r="295" spans="1:1">
      <c r="A295" s="2" t="s">
        <v>4803</v>
      </c>
    </row>
    <row r="296" spans="1:1">
      <c r="A296" s="2" t="s">
        <v>4804</v>
      </c>
    </row>
    <row r="297" spans="1:1">
      <c r="A297" s="2">
        <f>予測地点設定!F50</f>
        <v>0</v>
      </c>
    </row>
    <row r="298" spans="1:1">
      <c r="A298" s="2">
        <f>予測地点設定!J50</f>
        <v>0</v>
      </c>
    </row>
    <row r="299" spans="1:1">
      <c r="A299" s="2" t="s">
        <v>4805</v>
      </c>
    </row>
    <row r="300" spans="1:1">
      <c r="A300" s="2">
        <f>予測地点設定!N50</f>
        <v>0</v>
      </c>
    </row>
    <row r="302" spans="1:1">
      <c r="A302" s="2" t="s">
        <v>4806</v>
      </c>
    </row>
    <row r="303" spans="1:1">
      <c r="A303" s="2">
        <f>予測地点設定!F51</f>
        <v>0</v>
      </c>
    </row>
    <row r="304" spans="1:1">
      <c r="A304" s="2">
        <f>予測地点設定!K51</f>
        <v>0</v>
      </c>
    </row>
    <row r="305" spans="1:1">
      <c r="A305" s="2" t="s">
        <v>4805</v>
      </c>
    </row>
    <row r="306" spans="1:1">
      <c r="A306" s="2">
        <f>予測地点設定!N51</f>
        <v>0</v>
      </c>
    </row>
    <row r="308" spans="1:1">
      <c r="A308" s="2" t="s">
        <v>4807</v>
      </c>
    </row>
    <row r="309" spans="1:1">
      <c r="A309" s="2">
        <f>予測地点設定!F52</f>
        <v>0</v>
      </c>
    </row>
    <row r="310" spans="1:1">
      <c r="A310" s="2">
        <f>予測地点設定!K52</f>
        <v>0</v>
      </c>
    </row>
    <row r="311" spans="1:1">
      <c r="A311" s="2" t="s">
        <v>4805</v>
      </c>
    </row>
    <row r="312" spans="1:1">
      <c r="A312" s="4">
        <f>予測地点設定!N52</f>
        <v>0</v>
      </c>
    </row>
    <row r="313" spans="1:1">
      <c r="A313" s="4"/>
    </row>
    <row r="314" spans="1:1">
      <c r="A314" s="2" t="s">
        <v>4808</v>
      </c>
    </row>
    <row r="315" spans="1:1">
      <c r="A315" s="2">
        <f>予測地点設定!F53</f>
        <v>0</v>
      </c>
    </row>
    <row r="316" spans="1:1">
      <c r="A316" s="2">
        <f>予測地点設定!K53</f>
        <v>0</v>
      </c>
    </row>
    <row r="317" spans="1:1">
      <c r="A317" s="2" t="s">
        <v>4805</v>
      </c>
    </row>
    <row r="318" spans="1:1">
      <c r="A318" s="4">
        <f>予測地点設定!N53</f>
        <v>0</v>
      </c>
    </row>
    <row r="319" spans="1:1">
      <c r="A319" s="4"/>
    </row>
    <row r="320" spans="1:1">
      <c r="A320" s="2" t="s">
        <v>4809</v>
      </c>
    </row>
    <row r="321" spans="1:1">
      <c r="A321" s="2">
        <f>予測地点設定!F54</f>
        <v>0</v>
      </c>
    </row>
    <row r="322" spans="1:1">
      <c r="A322" s="2">
        <f>予測地点設定!K54</f>
        <v>0</v>
      </c>
    </row>
    <row r="323" spans="1:1">
      <c r="A323" s="2" t="s">
        <v>4805</v>
      </c>
    </row>
    <row r="324" spans="1:1">
      <c r="A324" s="2">
        <f>予測地点設定!N54</f>
        <v>0</v>
      </c>
    </row>
    <row r="326" spans="1:1">
      <c r="A326" s="2" t="s">
        <v>4810</v>
      </c>
    </row>
    <row r="327" spans="1:1">
      <c r="A327" s="2" t="e">
        <f>予測地点設定!#REF!</f>
        <v>#REF!</v>
      </c>
    </row>
    <row r="328" spans="1:1">
      <c r="A328" s="2" t="e">
        <f>予測地点設定!#REF!</f>
        <v>#REF!</v>
      </c>
    </row>
    <row r="329" spans="1:1">
      <c r="A329" s="2" t="s">
        <v>4805</v>
      </c>
    </row>
    <row r="330" spans="1:1">
      <c r="A330" s="2" t="e">
        <f>予測地点設定!#REF!</f>
        <v>#REF!</v>
      </c>
    </row>
    <row r="332" spans="1:1">
      <c r="A332" s="2" t="s">
        <v>4811</v>
      </c>
    </row>
    <row r="333" spans="1:1">
      <c r="A333" s="2" t="e">
        <f>予測地点設定!#REF!</f>
        <v>#REF!</v>
      </c>
    </row>
    <row r="334" spans="1:1">
      <c r="A334" s="2" t="e">
        <f>予測地点設定!#REF!</f>
        <v>#REF!</v>
      </c>
    </row>
    <row r="335" spans="1:1">
      <c r="A335" s="2" t="s">
        <v>4805</v>
      </c>
    </row>
    <row r="336" spans="1:1">
      <c r="A336" s="2" t="e">
        <f>予測地点設定!#REF!</f>
        <v>#REF!</v>
      </c>
    </row>
    <row r="338" spans="1:1">
      <c r="A338" s="2" t="s">
        <v>4812</v>
      </c>
    </row>
    <row r="339" spans="1:1">
      <c r="A339" s="2" t="e">
        <f>予測地点設定!#REF!</f>
        <v>#REF!</v>
      </c>
    </row>
    <row r="340" spans="1:1">
      <c r="A340" s="2" t="e">
        <f>予測地点設定!#REF!</f>
        <v>#REF!</v>
      </c>
    </row>
    <row r="341" spans="1:1">
      <c r="A341" s="2" t="s">
        <v>4805</v>
      </c>
    </row>
    <row r="342" spans="1:1">
      <c r="A342" s="2" t="e">
        <f>予測地点設定!#REF!</f>
        <v>#REF!</v>
      </c>
    </row>
    <row r="344" spans="1:1">
      <c r="A344" s="2" t="s">
        <v>4813</v>
      </c>
    </row>
    <row r="345" spans="1:1">
      <c r="A345" s="2" t="e">
        <f>予測地点設定!#REF!</f>
        <v>#REF!</v>
      </c>
    </row>
    <row r="346" spans="1:1">
      <c r="A346" s="2" t="e">
        <f>予測地点設定!#REF!</f>
        <v>#REF!</v>
      </c>
    </row>
    <row r="347" spans="1:1">
      <c r="A347" s="2" t="s">
        <v>4805</v>
      </c>
    </row>
    <row r="348" spans="1:1">
      <c r="A348" s="2" t="e">
        <f>予測地点設定!#REF!</f>
        <v>#REF!</v>
      </c>
    </row>
    <row r="350" spans="1:1">
      <c r="A350" s="2" t="s">
        <v>4814</v>
      </c>
    </row>
    <row r="351" spans="1:1">
      <c r="A351" s="2" t="e">
        <f>予測地点設定!#REF!</f>
        <v>#REF!</v>
      </c>
    </row>
    <row r="352" spans="1:1">
      <c r="A352" s="2">
        <f>予測地点設定!W60</f>
        <v>0</v>
      </c>
    </row>
    <row r="353" spans="1:1">
      <c r="A353" s="2" t="s">
        <v>4805</v>
      </c>
    </row>
    <row r="354" spans="1:1">
      <c r="A354" s="2">
        <f>予測地点設定!AA60</f>
        <v>0</v>
      </c>
    </row>
    <row r="356" spans="1:1">
      <c r="A356" s="2" t="s">
        <v>2666</v>
      </c>
    </row>
    <row r="357" spans="1:1">
      <c r="A357" s="2" t="s">
        <v>2667</v>
      </c>
    </row>
    <row r="358" spans="1:1">
      <c r="A358" s="2">
        <f>企業情報入力!B16</f>
        <v>0</v>
      </c>
    </row>
    <row r="360" spans="1:1">
      <c r="A360" s="2" t="s">
        <v>2673</v>
      </c>
    </row>
    <row r="361" spans="1:1">
      <c r="A361" s="2">
        <f>企業情報入力!P20</f>
        <v>0</v>
      </c>
    </row>
    <row r="363" spans="1:1">
      <c r="A363" s="2" t="s">
        <v>2668</v>
      </c>
    </row>
    <row r="364" spans="1:1">
      <c r="A364" s="2" t="str">
        <f>企業情報入力!AH15</f>
        <v>2025/選択/選択</v>
      </c>
    </row>
    <row r="366" spans="1:1">
      <c r="A366" s="2" t="s">
        <v>2669</v>
      </c>
    </row>
    <row r="367" spans="1:1">
      <c r="A367" s="2" t="str">
        <f>企業情報入力!AH16</f>
        <v>選択/選択/選択</v>
      </c>
    </row>
    <row r="369" spans="1:1">
      <c r="A369" s="2" t="s">
        <v>2670</v>
      </c>
    </row>
    <row r="370" spans="1:1">
      <c r="A370" s="2" t="str">
        <f>企業情報入力!B27</f>
        <v>KIYOMASA MoniDAS</v>
      </c>
    </row>
    <row r="372" spans="1:1">
      <c r="A372" s="2" t="s">
        <v>2671</v>
      </c>
    </row>
    <row r="373" spans="1:1">
      <c r="A373" s="2" t="e">
        <f>企業情報入力!AG31</f>
        <v>#REF!</v>
      </c>
    </row>
    <row r="374" spans="1:1">
      <c r="A374" s="2" t="e">
        <f>企業情報入力!AG32</f>
        <v>#REF!</v>
      </c>
    </row>
    <row r="375" spans="1:1">
      <c r="A375" s="2">
        <f>企業情報入力!AG33</f>
        <v>0</v>
      </c>
    </row>
    <row r="376" spans="1:1">
      <c r="A376" s="2">
        <f>企業情報入力!AG34</f>
        <v>0</v>
      </c>
    </row>
    <row r="377" spans="1:1">
      <c r="A377" s="2">
        <f>企業情報入力!AG35</f>
        <v>0</v>
      </c>
    </row>
    <row r="378" spans="1:1">
      <c r="A378" s="2">
        <f>企業情報入力!AG36</f>
        <v>0</v>
      </c>
    </row>
    <row r="379" spans="1:1">
      <c r="A379" s="2">
        <f>企業情報入力!AG37</f>
        <v>0</v>
      </c>
    </row>
    <row r="380" spans="1:1">
      <c r="A380" s="2">
        <f>企業情報入力!AG38</f>
        <v>0</v>
      </c>
    </row>
    <row r="381" spans="1:1">
      <c r="A381" s="2">
        <f>企業情報入力!AG39</f>
        <v>0</v>
      </c>
    </row>
    <row r="382" spans="1:1">
      <c r="A382" s="2">
        <f>企業情報入力!AG41</f>
        <v>0</v>
      </c>
    </row>
  </sheetData>
  <sheetProtection algorithmName="SHA-512" hashValue="0sQxUiJwOr0N8z3wu4A9mNnDAv7F/n9XxeCoxVokcJzbG3lUne/VDnCiRFycrc6GS2iTnfIKoRp463fsTBMGKA==" saltValue="qqWW4Z9sd7TvYQSsQm7oSg==" spinCount="100000" sheet="1" objects="1" scenarios="1"/>
  <phoneticPr fontId="2"/>
  <pageMargins left="0.75" right="0.75" top="1" bottom="1" header="0.51200000000000001" footer="0.51200000000000001"/>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BJ188"/>
  <sheetViews>
    <sheetView workbookViewId="0"/>
  </sheetViews>
  <sheetFormatPr defaultColWidth="9" defaultRowHeight="13.2"/>
  <cols>
    <col min="1" max="1" width="21" style="25" customWidth="1"/>
    <col min="2" max="2" width="10.44140625" style="25" customWidth="1"/>
    <col min="3" max="3" width="9" style="25"/>
    <col min="4" max="4" width="8.44140625" style="25" customWidth="1"/>
    <col min="5" max="5" width="9" style="25" customWidth="1"/>
    <col min="6" max="6" width="7.44140625" style="25" customWidth="1"/>
    <col min="7" max="9" width="9" style="26"/>
    <col min="10" max="16384" width="9" style="1"/>
  </cols>
  <sheetData>
    <row r="1" spans="1:62">
      <c r="H1" s="26" t="s">
        <v>1813</v>
      </c>
      <c r="I1" s="26" t="str">
        <f>企業情報入力!D6</f>
        <v/>
      </c>
      <c r="P1" s="1" t="s">
        <v>769</v>
      </c>
      <c r="Q1" s="1" t="s">
        <v>1957</v>
      </c>
      <c r="R1" s="1" t="s">
        <v>1958</v>
      </c>
      <c r="S1" s="1" t="s">
        <v>770</v>
      </c>
      <c r="T1" s="1" t="s">
        <v>1959</v>
      </c>
      <c r="U1" s="1" t="s">
        <v>1960</v>
      </c>
      <c r="V1" s="1" t="s">
        <v>1961</v>
      </c>
      <c r="W1" s="1" t="s">
        <v>771</v>
      </c>
      <c r="X1" s="1" t="s">
        <v>772</v>
      </c>
      <c r="Y1" s="1" t="s">
        <v>773</v>
      </c>
      <c r="Z1" s="1" t="s">
        <v>774</v>
      </c>
      <c r="AA1" s="1" t="s">
        <v>775</v>
      </c>
      <c r="AB1" s="1" t="s">
        <v>776</v>
      </c>
      <c r="AC1" s="1" t="s">
        <v>777</v>
      </c>
      <c r="AD1" s="1" t="s">
        <v>778</v>
      </c>
      <c r="AE1" s="1" t="s">
        <v>779</v>
      </c>
      <c r="AF1" s="1" t="s">
        <v>780</v>
      </c>
      <c r="AG1" s="1" t="s">
        <v>781</v>
      </c>
      <c r="AH1" s="1" t="s">
        <v>782</v>
      </c>
      <c r="AI1" s="1" t="s">
        <v>783</v>
      </c>
      <c r="AJ1" s="1" t="s">
        <v>784</v>
      </c>
      <c r="AK1" s="1" t="s">
        <v>785</v>
      </c>
      <c r="AL1" s="1" t="s">
        <v>786</v>
      </c>
      <c r="AM1" s="1" t="s">
        <v>787</v>
      </c>
      <c r="AN1" s="1" t="s">
        <v>788</v>
      </c>
      <c r="AO1" s="1" t="s">
        <v>789</v>
      </c>
      <c r="AP1" s="1" t="s">
        <v>790</v>
      </c>
      <c r="AQ1" s="1" t="s">
        <v>791</v>
      </c>
      <c r="AR1" s="1" t="s">
        <v>792</v>
      </c>
      <c r="AS1" s="1" t="s">
        <v>793</v>
      </c>
      <c r="AT1" s="1" t="s">
        <v>794</v>
      </c>
      <c r="AU1" s="1" t="s">
        <v>795</v>
      </c>
      <c r="AV1" s="1" t="s">
        <v>796</v>
      </c>
      <c r="AW1" s="1" t="s">
        <v>797</v>
      </c>
      <c r="AX1" s="1" t="s">
        <v>798</v>
      </c>
      <c r="AY1" s="1" t="s">
        <v>799</v>
      </c>
      <c r="AZ1" s="1" t="s">
        <v>800</v>
      </c>
      <c r="BA1" s="1" t="s">
        <v>801</v>
      </c>
      <c r="BB1" s="1" t="s">
        <v>802</v>
      </c>
      <c r="BC1" s="1" t="s">
        <v>803</v>
      </c>
      <c r="BD1" s="1" t="s">
        <v>804</v>
      </c>
      <c r="BE1" s="1" t="s">
        <v>805</v>
      </c>
      <c r="BF1" s="1" t="s">
        <v>806</v>
      </c>
      <c r="BG1" s="1" t="s">
        <v>807</v>
      </c>
      <c r="BH1" s="1" t="s">
        <v>808</v>
      </c>
      <c r="BI1" s="1" t="s">
        <v>809</v>
      </c>
      <c r="BJ1" s="1" t="s">
        <v>810</v>
      </c>
    </row>
    <row r="2" spans="1:62">
      <c r="A2" s="25" t="str">
        <f>企業情報入力!B9</f>
        <v>お申込み日(西暦)</v>
      </c>
      <c r="B2" s="25">
        <f>企業情報入力!B10</f>
        <v>2025</v>
      </c>
      <c r="C2" s="25" t="str">
        <f>企業情報入力!E10</f>
        <v>選択</v>
      </c>
      <c r="D2" s="25" t="str">
        <f>企業情報入力!H10</f>
        <v>選択</v>
      </c>
      <c r="H2" s="26" t="s">
        <v>1711</v>
      </c>
      <c r="I2" s="26">
        <f>企業情報入力!P22</f>
        <v>0</v>
      </c>
      <c r="P2" s="1" t="s">
        <v>811</v>
      </c>
      <c r="Q2" s="1" t="s">
        <v>1962</v>
      </c>
      <c r="R2" s="1" t="s">
        <v>1963</v>
      </c>
      <c r="S2" s="1" t="s">
        <v>812</v>
      </c>
      <c r="T2" s="1" t="s">
        <v>1964</v>
      </c>
      <c r="U2" s="1" t="s">
        <v>1965</v>
      </c>
      <c r="V2" s="1" t="s">
        <v>1966</v>
      </c>
      <c r="W2" s="1" t="s">
        <v>813</v>
      </c>
      <c r="X2" s="1" t="s">
        <v>814</v>
      </c>
      <c r="Y2" s="1" t="s">
        <v>815</v>
      </c>
      <c r="Z2" s="1" t="s">
        <v>816</v>
      </c>
      <c r="AA2" s="1" t="s">
        <v>817</v>
      </c>
      <c r="AB2" s="1" t="s">
        <v>818</v>
      </c>
      <c r="AC2" s="1" t="s">
        <v>819</v>
      </c>
      <c r="AD2" s="1" t="s">
        <v>820</v>
      </c>
      <c r="AE2" s="1" t="s">
        <v>821</v>
      </c>
      <c r="AF2" s="1" t="s">
        <v>822</v>
      </c>
      <c r="AG2" s="1" t="s">
        <v>824</v>
      </c>
      <c r="AH2" s="1" t="s">
        <v>825</v>
      </c>
      <c r="AI2" s="1" t="s">
        <v>826</v>
      </c>
      <c r="AJ2" s="1" t="s">
        <v>827</v>
      </c>
      <c r="AK2" s="1" t="s">
        <v>828</v>
      </c>
      <c r="AL2" s="1" t="s">
        <v>829</v>
      </c>
      <c r="AM2" s="1" t="s">
        <v>830</v>
      </c>
      <c r="AN2" s="1" t="s">
        <v>831</v>
      </c>
      <c r="AO2" s="1" t="s">
        <v>832</v>
      </c>
      <c r="AP2" s="1" t="s">
        <v>833</v>
      </c>
      <c r="AQ2" s="1" t="s">
        <v>834</v>
      </c>
      <c r="AR2" s="1" t="s">
        <v>835</v>
      </c>
      <c r="AS2" s="1" t="s">
        <v>836</v>
      </c>
      <c r="AT2" s="1" t="s">
        <v>837</v>
      </c>
      <c r="AU2" s="1" t="s">
        <v>838</v>
      </c>
      <c r="AV2" s="1" t="s">
        <v>839</v>
      </c>
      <c r="AW2" s="1" t="s">
        <v>840</v>
      </c>
      <c r="AX2" s="1" t="s">
        <v>841</v>
      </c>
      <c r="AY2" s="1" t="s">
        <v>842</v>
      </c>
      <c r="AZ2" s="1" t="s">
        <v>843</v>
      </c>
      <c r="BA2" s="1" t="s">
        <v>844</v>
      </c>
      <c r="BB2" s="1" t="s">
        <v>845</v>
      </c>
      <c r="BC2" s="1" t="s">
        <v>846</v>
      </c>
      <c r="BD2" s="1" t="s">
        <v>847</v>
      </c>
      <c r="BE2" s="1" t="s">
        <v>848</v>
      </c>
      <c r="BF2" s="1" t="s">
        <v>849</v>
      </c>
      <c r="BG2" s="1" t="s">
        <v>850</v>
      </c>
      <c r="BH2" s="1" t="s">
        <v>851</v>
      </c>
      <c r="BI2" s="1" t="s">
        <v>852</v>
      </c>
      <c r="BJ2" s="1" t="s">
        <v>853</v>
      </c>
    </row>
    <row r="3" spans="1:62">
      <c r="A3" s="25" t="s">
        <v>1808</v>
      </c>
      <c r="B3" s="25" t="str">
        <f>企業情報入力!L10</f>
        <v>選択</v>
      </c>
      <c r="H3" s="26" t="s">
        <v>1712</v>
      </c>
      <c r="I3" s="26" t="str">
        <f>CONCATENATE(B5,H5,C5,H5,D5,H6)</f>
        <v>2025/選択/選択 0:00:00</v>
      </c>
      <c r="P3" s="1" t="s">
        <v>854</v>
      </c>
      <c r="Q3" s="1" t="s">
        <v>1967</v>
      </c>
      <c r="R3" s="1" t="s">
        <v>1968</v>
      </c>
      <c r="S3" s="1" t="s">
        <v>855</v>
      </c>
      <c r="T3" s="1" t="s">
        <v>1969</v>
      </c>
      <c r="U3" s="1" t="s">
        <v>1970</v>
      </c>
      <c r="V3" s="1" t="s">
        <v>1971</v>
      </c>
      <c r="W3" s="1" t="s">
        <v>856</v>
      </c>
      <c r="X3" s="1" t="s">
        <v>857</v>
      </c>
      <c r="Y3" s="1" t="s">
        <v>858</v>
      </c>
      <c r="Z3" s="1" t="s">
        <v>859</v>
      </c>
      <c r="AA3" s="1" t="s">
        <v>860</v>
      </c>
      <c r="AB3" s="1" t="s">
        <v>861</v>
      </c>
      <c r="AC3" s="1" t="s">
        <v>862</v>
      </c>
      <c r="AD3" s="1" t="s">
        <v>863</v>
      </c>
      <c r="AE3" s="1" t="s">
        <v>864</v>
      </c>
      <c r="AF3" s="1" t="s">
        <v>865</v>
      </c>
      <c r="AG3" s="1" t="s">
        <v>866</v>
      </c>
      <c r="AH3" s="1" t="s">
        <v>867</v>
      </c>
      <c r="AI3" s="1" t="s">
        <v>868</v>
      </c>
      <c r="AJ3" s="1" t="s">
        <v>869</v>
      </c>
      <c r="AK3" s="1" t="s">
        <v>870</v>
      </c>
      <c r="AL3" s="1" t="s">
        <v>871</v>
      </c>
      <c r="AM3" s="1" t="s">
        <v>872</v>
      </c>
      <c r="AN3" s="1" t="s">
        <v>873</v>
      </c>
      <c r="AO3" s="1" t="s">
        <v>874</v>
      </c>
      <c r="AP3" s="1" t="s">
        <v>875</v>
      </c>
      <c r="AQ3" s="1" t="s">
        <v>876</v>
      </c>
      <c r="AR3" s="1" t="s">
        <v>877</v>
      </c>
      <c r="AS3" s="1" t="s">
        <v>878</v>
      </c>
      <c r="AT3" s="1" t="s">
        <v>879</v>
      </c>
      <c r="AU3" s="1" t="s">
        <v>880</v>
      </c>
      <c r="AV3" s="1" t="s">
        <v>881</v>
      </c>
      <c r="AW3" s="1" t="s">
        <v>882</v>
      </c>
      <c r="AX3" s="1" t="s">
        <v>883</v>
      </c>
      <c r="AY3" s="1" t="s">
        <v>884</v>
      </c>
      <c r="AZ3" s="1" t="s">
        <v>885</v>
      </c>
      <c r="BA3" s="1" t="s">
        <v>886</v>
      </c>
      <c r="BB3" s="1" t="s">
        <v>887</v>
      </c>
      <c r="BC3" s="1" t="s">
        <v>888</v>
      </c>
      <c r="BD3" s="1" t="s">
        <v>889</v>
      </c>
      <c r="BE3" s="1" t="s">
        <v>890</v>
      </c>
      <c r="BF3" s="1" t="s">
        <v>891</v>
      </c>
      <c r="BG3" s="1" t="s">
        <v>892</v>
      </c>
      <c r="BH3" s="1" t="s">
        <v>893</v>
      </c>
      <c r="BI3" s="1" t="s">
        <v>894</v>
      </c>
      <c r="BJ3" s="1" t="s">
        <v>895</v>
      </c>
    </row>
    <row r="4" spans="1:62">
      <c r="H4" s="26" t="s">
        <v>1713</v>
      </c>
      <c r="I4" s="26" t="str">
        <f>CONCATENATE(E5,H5,F5,H5,G5,H7)</f>
        <v>選択/選択/選択 23:59:59</v>
      </c>
      <c r="P4" s="1" t="s">
        <v>896</v>
      </c>
      <c r="Q4" s="1" t="s">
        <v>1972</v>
      </c>
      <c r="R4" s="1" t="s">
        <v>1973</v>
      </c>
      <c r="S4" s="1" t="s">
        <v>897</v>
      </c>
      <c r="T4" s="1" t="s">
        <v>1974</v>
      </c>
      <c r="U4" s="1" t="s">
        <v>1975</v>
      </c>
      <c r="V4" s="1" t="s">
        <v>1976</v>
      </c>
      <c r="W4" s="1" t="s">
        <v>898</v>
      </c>
      <c r="X4" s="1" t="s">
        <v>899</v>
      </c>
      <c r="Y4" s="1" t="s">
        <v>900</v>
      </c>
      <c r="Z4" s="1" t="s">
        <v>901</v>
      </c>
      <c r="AA4" s="1" t="s">
        <v>902</v>
      </c>
      <c r="AB4" s="1" t="s">
        <v>903</v>
      </c>
      <c r="AC4" s="1" t="s">
        <v>904</v>
      </c>
      <c r="AD4" s="1" t="s">
        <v>905</v>
      </c>
      <c r="AE4" s="1" t="s">
        <v>906</v>
      </c>
      <c r="AF4" s="1" t="s">
        <v>907</v>
      </c>
      <c r="AG4" s="1" t="s">
        <v>908</v>
      </c>
      <c r="AH4" s="1" t="s">
        <v>909</v>
      </c>
      <c r="AI4" s="1" t="s">
        <v>910</v>
      </c>
      <c r="AJ4" s="1" t="s">
        <v>911</v>
      </c>
      <c r="AK4" s="1" t="s">
        <v>953</v>
      </c>
      <c r="AL4" s="1" t="s">
        <v>912</v>
      </c>
      <c r="AM4" s="1" t="s">
        <v>913</v>
      </c>
      <c r="AN4" s="1" t="s">
        <v>914</v>
      </c>
      <c r="AO4" s="1" t="s">
        <v>915</v>
      </c>
      <c r="AP4" s="1" t="s">
        <v>916</v>
      </c>
      <c r="AQ4" s="1" t="s">
        <v>917</v>
      </c>
      <c r="AR4" s="1" t="s">
        <v>918</v>
      </c>
      <c r="AS4" s="1" t="s">
        <v>919</v>
      </c>
      <c r="AT4" s="1" t="s">
        <v>920</v>
      </c>
      <c r="AU4" s="1" t="s">
        <v>921</v>
      </c>
      <c r="AV4" s="1" t="s">
        <v>922</v>
      </c>
      <c r="AW4" s="1" t="s">
        <v>923</v>
      </c>
      <c r="AX4" s="1" t="s">
        <v>924</v>
      </c>
      <c r="AY4" s="1" t="s">
        <v>925</v>
      </c>
      <c r="AZ4" s="1" t="s">
        <v>926</v>
      </c>
      <c r="BA4" s="1" t="s">
        <v>927</v>
      </c>
      <c r="BB4" s="1" t="s">
        <v>928</v>
      </c>
      <c r="BC4" s="1" t="s">
        <v>929</v>
      </c>
      <c r="BD4" s="1" t="s">
        <v>930</v>
      </c>
      <c r="BE4" s="1" t="s">
        <v>931</v>
      </c>
      <c r="BF4" s="1" t="s">
        <v>932</v>
      </c>
      <c r="BG4" s="1" t="s">
        <v>933</v>
      </c>
      <c r="BH4" s="1" t="s">
        <v>934</v>
      </c>
      <c r="BI4" s="1" t="s">
        <v>935</v>
      </c>
      <c r="BJ4" s="1" t="s">
        <v>936</v>
      </c>
    </row>
    <row r="5" spans="1:62">
      <c r="A5" s="25" t="s">
        <v>1714</v>
      </c>
      <c r="B5" s="25">
        <f>企業情報入力!B13</f>
        <v>2025</v>
      </c>
      <c r="C5" s="25" t="str">
        <f>企業情報入力!E13</f>
        <v>選択</v>
      </c>
      <c r="D5" s="25" t="str">
        <f>企業情報入力!H13</f>
        <v>選択</v>
      </c>
      <c r="E5" s="25" t="str">
        <f>企業情報入力!L13</f>
        <v>選択</v>
      </c>
      <c r="F5" s="25" t="str">
        <f>企業情報入力!O13</f>
        <v>選択</v>
      </c>
      <c r="G5" s="26" t="str">
        <f>企業情報入力!R13</f>
        <v>選択</v>
      </c>
      <c r="H5" s="26" t="s">
        <v>1363</v>
      </c>
      <c r="P5" s="1" t="s">
        <v>937</v>
      </c>
      <c r="Q5" s="1" t="s">
        <v>1977</v>
      </c>
      <c r="R5" s="1" t="s">
        <v>1978</v>
      </c>
      <c r="S5" s="1" t="s">
        <v>938</v>
      </c>
      <c r="T5" s="1" t="s">
        <v>1979</v>
      </c>
      <c r="U5" s="1" t="s">
        <v>1980</v>
      </c>
      <c r="V5" s="1" t="s">
        <v>1981</v>
      </c>
      <c r="W5" s="1" t="s">
        <v>939</v>
      </c>
      <c r="X5" s="1" t="s">
        <v>940</v>
      </c>
      <c r="Y5" s="1" t="s">
        <v>941</v>
      </c>
      <c r="Z5" s="1" t="s">
        <v>942</v>
      </c>
      <c r="AA5" s="1" t="s">
        <v>943</v>
      </c>
      <c r="AB5" s="1" t="s">
        <v>944</v>
      </c>
      <c r="AC5" s="1" t="s">
        <v>945</v>
      </c>
      <c r="AD5" s="1" t="s">
        <v>946</v>
      </c>
      <c r="AE5" s="1" t="s">
        <v>947</v>
      </c>
      <c r="AF5" s="1" t="s">
        <v>948</v>
      </c>
      <c r="AG5" s="1" t="s">
        <v>949</v>
      </c>
      <c r="AH5" s="1" t="s">
        <v>950</v>
      </c>
      <c r="AI5" s="1" t="s">
        <v>951</v>
      </c>
      <c r="AJ5" s="1" t="s">
        <v>952</v>
      </c>
      <c r="AK5" s="1" t="s">
        <v>994</v>
      </c>
      <c r="AL5" s="1" t="s">
        <v>954</v>
      </c>
      <c r="AM5" s="1" t="s">
        <v>955</v>
      </c>
      <c r="AN5" s="1" t="s">
        <v>956</v>
      </c>
      <c r="AO5" s="1" t="s">
        <v>957</v>
      </c>
      <c r="AP5" s="1" t="s">
        <v>958</v>
      </c>
      <c r="AQ5" s="1" t="s">
        <v>959</v>
      </c>
      <c r="AR5" s="1" t="s">
        <v>960</v>
      </c>
      <c r="AS5" s="1" t="s">
        <v>961</v>
      </c>
      <c r="AT5" s="1" t="s">
        <v>1982</v>
      </c>
      <c r="AU5" s="1" t="s">
        <v>962</v>
      </c>
      <c r="AV5" s="1" t="s">
        <v>963</v>
      </c>
      <c r="AW5" s="1" t="s">
        <v>964</v>
      </c>
      <c r="AX5" s="1" t="s">
        <v>965</v>
      </c>
      <c r="AY5" s="1" t="s">
        <v>966</v>
      </c>
      <c r="AZ5" s="1" t="s">
        <v>967</v>
      </c>
      <c r="BA5" s="1" t="s">
        <v>968</v>
      </c>
      <c r="BB5" s="1" t="s">
        <v>969</v>
      </c>
      <c r="BC5" s="1" t="s">
        <v>970</v>
      </c>
      <c r="BD5" s="1" t="s">
        <v>971</v>
      </c>
      <c r="BE5" s="1" t="s">
        <v>972</v>
      </c>
      <c r="BF5" s="1" t="s">
        <v>973</v>
      </c>
      <c r="BG5" s="1" t="s">
        <v>974</v>
      </c>
      <c r="BH5" s="1" t="s">
        <v>975</v>
      </c>
      <c r="BI5" s="1" t="s">
        <v>976</v>
      </c>
      <c r="BJ5" s="1" t="s">
        <v>977</v>
      </c>
    </row>
    <row r="6" spans="1:62">
      <c r="A6" s="25" t="s">
        <v>1836</v>
      </c>
      <c r="B6" s="25">
        <f>企業情報入力!B16</f>
        <v>0</v>
      </c>
      <c r="H6" s="26" t="s">
        <v>1364</v>
      </c>
      <c r="P6" s="1" t="s">
        <v>978</v>
      </c>
      <c r="Q6" s="1" t="s">
        <v>1983</v>
      </c>
      <c r="R6" s="1" t="s">
        <v>1984</v>
      </c>
      <c r="S6" s="1" t="s">
        <v>979</v>
      </c>
      <c r="T6" s="1" t="s">
        <v>1985</v>
      </c>
      <c r="U6" s="1" t="s">
        <v>1986</v>
      </c>
      <c r="V6" s="1" t="s">
        <v>1987</v>
      </c>
      <c r="W6" s="1" t="s">
        <v>980</v>
      </c>
      <c r="X6" s="1" t="s">
        <v>981</v>
      </c>
      <c r="Y6" s="1" t="s">
        <v>982</v>
      </c>
      <c r="Z6" s="1" t="s">
        <v>983</v>
      </c>
      <c r="AA6" s="1" t="s">
        <v>984</v>
      </c>
      <c r="AB6" s="1" t="s">
        <v>985</v>
      </c>
      <c r="AC6" s="1" t="s">
        <v>986</v>
      </c>
      <c r="AD6" s="1" t="s">
        <v>987</v>
      </c>
      <c r="AE6" s="1" t="s">
        <v>988</v>
      </c>
      <c r="AF6" s="1" t="s">
        <v>989</v>
      </c>
      <c r="AG6" s="1" t="s">
        <v>990</v>
      </c>
      <c r="AH6" s="1" t="s">
        <v>991</v>
      </c>
      <c r="AI6" s="1" t="s">
        <v>992</v>
      </c>
      <c r="AJ6" s="1" t="s">
        <v>993</v>
      </c>
      <c r="AK6" s="1" t="s">
        <v>1035</v>
      </c>
      <c r="AL6" s="1" t="s">
        <v>995</v>
      </c>
      <c r="AM6" s="1" t="s">
        <v>996</v>
      </c>
      <c r="AN6" s="1" t="s">
        <v>997</v>
      </c>
      <c r="AO6" s="1" t="s">
        <v>998</v>
      </c>
      <c r="AP6" s="1" t="s">
        <v>999</v>
      </c>
      <c r="AQ6" s="1" t="s">
        <v>1000</v>
      </c>
      <c r="AR6" s="1" t="s">
        <v>1001</v>
      </c>
      <c r="AS6" s="1" t="s">
        <v>1002</v>
      </c>
      <c r="AT6" s="1" t="s">
        <v>1988</v>
      </c>
      <c r="AU6" s="1" t="s">
        <v>1003</v>
      </c>
      <c r="AV6" s="1" t="s">
        <v>1004</v>
      </c>
      <c r="AW6" s="1" t="s">
        <v>1005</v>
      </c>
      <c r="AX6" s="1" t="s">
        <v>1006</v>
      </c>
      <c r="AY6" s="1" t="s">
        <v>1007</v>
      </c>
      <c r="AZ6" s="1" t="s">
        <v>1008</v>
      </c>
      <c r="BA6" s="1" t="s">
        <v>1009</v>
      </c>
      <c r="BB6" s="1" t="s">
        <v>1010</v>
      </c>
      <c r="BC6" s="1" t="s">
        <v>1011</v>
      </c>
      <c r="BD6" s="1" t="s">
        <v>1012</v>
      </c>
      <c r="BE6" s="1" t="s">
        <v>1013</v>
      </c>
      <c r="BF6" s="1" t="s">
        <v>1014</v>
      </c>
      <c r="BG6" s="1" t="s">
        <v>1015</v>
      </c>
      <c r="BH6" s="1" t="s">
        <v>1016</v>
      </c>
      <c r="BI6" s="1" t="s">
        <v>1017</v>
      </c>
      <c r="BJ6" s="1" t="s">
        <v>1018</v>
      </c>
    </row>
    <row r="7" spans="1:62">
      <c r="A7" s="25" t="s">
        <v>1814</v>
      </c>
      <c r="B7" s="25">
        <f>企業情報入力!L16</f>
        <v>0</v>
      </c>
      <c r="H7" s="26" t="s">
        <v>1365</v>
      </c>
      <c r="P7" s="1" t="s">
        <v>1019</v>
      </c>
      <c r="Q7" s="1" t="s">
        <v>1989</v>
      </c>
      <c r="R7" s="1" t="s">
        <v>1990</v>
      </c>
      <c r="S7" s="1" t="s">
        <v>1020</v>
      </c>
      <c r="T7" s="1" t="s">
        <v>1991</v>
      </c>
      <c r="U7" s="1" t="s">
        <v>1992</v>
      </c>
      <c r="V7" s="1" t="s">
        <v>1993</v>
      </c>
      <c r="W7" s="1" t="s">
        <v>1021</v>
      </c>
      <c r="X7" s="1" t="s">
        <v>1022</v>
      </c>
      <c r="Y7" s="1" t="s">
        <v>1023</v>
      </c>
      <c r="Z7" s="1" t="s">
        <v>1024</v>
      </c>
      <c r="AA7" s="1" t="s">
        <v>1025</v>
      </c>
      <c r="AB7" s="1" t="s">
        <v>1026</v>
      </c>
      <c r="AC7" s="1" t="s">
        <v>1027</v>
      </c>
      <c r="AD7" s="1" t="s">
        <v>1028</v>
      </c>
      <c r="AE7" s="1" t="s">
        <v>1029</v>
      </c>
      <c r="AF7" s="1" t="s">
        <v>1030</v>
      </c>
      <c r="AG7" s="1" t="s">
        <v>1031</v>
      </c>
      <c r="AH7" s="1" t="s">
        <v>1032</v>
      </c>
      <c r="AI7" s="1" t="s">
        <v>1033</v>
      </c>
      <c r="AJ7" s="1" t="s">
        <v>1034</v>
      </c>
      <c r="AK7" s="1" t="s">
        <v>1076</v>
      </c>
      <c r="AL7" s="1" t="s">
        <v>1036</v>
      </c>
      <c r="AM7" s="1" t="s">
        <v>1037</v>
      </c>
      <c r="AN7" s="1" t="s">
        <v>1038</v>
      </c>
      <c r="AO7" s="1" t="s">
        <v>1039</v>
      </c>
      <c r="AP7" s="1" t="s">
        <v>1040</v>
      </c>
      <c r="AQ7" s="1" t="s">
        <v>1041</v>
      </c>
      <c r="AR7" s="1" t="s">
        <v>1042</v>
      </c>
      <c r="AS7" s="1" t="s">
        <v>1043</v>
      </c>
      <c r="AT7" s="1" t="s">
        <v>1994</v>
      </c>
      <c r="AU7" s="1" t="s">
        <v>1044</v>
      </c>
      <c r="AV7" s="1" t="s">
        <v>1045</v>
      </c>
      <c r="AW7" s="1" t="s">
        <v>1046</v>
      </c>
      <c r="AX7" s="1" t="s">
        <v>1047</v>
      </c>
      <c r="AY7" s="1" t="s">
        <v>1048</v>
      </c>
      <c r="AZ7" s="1" t="s">
        <v>1049</v>
      </c>
      <c r="BA7" s="1" t="s">
        <v>1050</v>
      </c>
      <c r="BB7" s="1" t="s">
        <v>1051</v>
      </c>
      <c r="BC7" s="1" t="s">
        <v>1052</v>
      </c>
      <c r="BD7" s="1" t="s">
        <v>1053</v>
      </c>
      <c r="BE7" s="1" t="s">
        <v>1054</v>
      </c>
      <c r="BF7" s="1" t="s">
        <v>1055</v>
      </c>
      <c r="BG7" s="1" t="s">
        <v>1056</v>
      </c>
      <c r="BH7" s="1" t="s">
        <v>1057</v>
      </c>
      <c r="BI7" s="1" t="s">
        <v>1058</v>
      </c>
      <c r="BJ7" s="1" t="s">
        <v>1059</v>
      </c>
    </row>
    <row r="8" spans="1:62">
      <c r="A8" s="25" t="s">
        <v>1837</v>
      </c>
      <c r="B8" s="25">
        <f>企業情報入力!R16</f>
        <v>0</v>
      </c>
      <c r="P8" s="1" t="s">
        <v>1060</v>
      </c>
      <c r="Q8" s="1" t="s">
        <v>1995</v>
      </c>
      <c r="R8" s="1" t="s">
        <v>1996</v>
      </c>
      <c r="S8" s="1" t="s">
        <v>1061</v>
      </c>
      <c r="T8" s="1" t="s">
        <v>1997</v>
      </c>
      <c r="U8" s="1" t="s">
        <v>1998</v>
      </c>
      <c r="V8" s="1" t="s">
        <v>1999</v>
      </c>
      <c r="W8" s="1" t="s">
        <v>1062</v>
      </c>
      <c r="X8" s="1" t="s">
        <v>1063</v>
      </c>
      <c r="Y8" s="1" t="s">
        <v>1064</v>
      </c>
      <c r="Z8" s="1" t="s">
        <v>1065</v>
      </c>
      <c r="AA8" s="1" t="s">
        <v>1066</v>
      </c>
      <c r="AB8" s="1" t="s">
        <v>1067</v>
      </c>
      <c r="AC8" s="1" t="s">
        <v>1068</v>
      </c>
      <c r="AD8" s="1" t="s">
        <v>1069</v>
      </c>
      <c r="AE8" s="1" t="s">
        <v>1070</v>
      </c>
      <c r="AF8" s="1" t="s">
        <v>1071</v>
      </c>
      <c r="AG8" s="1" t="s">
        <v>1072</v>
      </c>
      <c r="AH8" s="1" t="s">
        <v>1073</v>
      </c>
      <c r="AI8" s="1" t="s">
        <v>1074</v>
      </c>
      <c r="AJ8" s="1" t="s">
        <v>1075</v>
      </c>
      <c r="AK8" s="1" t="s">
        <v>1117</v>
      </c>
      <c r="AL8" s="1" t="s">
        <v>1077</v>
      </c>
      <c r="AM8" s="1" t="s">
        <v>1078</v>
      </c>
      <c r="AN8" s="1" t="s">
        <v>1079</v>
      </c>
      <c r="AO8" s="1" t="s">
        <v>1080</v>
      </c>
      <c r="AP8" s="1" t="s">
        <v>1081</v>
      </c>
      <c r="AQ8" s="1" t="s">
        <v>1082</v>
      </c>
      <c r="AR8" s="1" t="s">
        <v>1083</v>
      </c>
      <c r="AS8" s="1" t="s">
        <v>1084</v>
      </c>
      <c r="AT8" s="1" t="s">
        <v>2000</v>
      </c>
      <c r="AU8" s="1" t="s">
        <v>1085</v>
      </c>
      <c r="AV8" s="1" t="s">
        <v>1086</v>
      </c>
      <c r="AW8" s="1" t="s">
        <v>1087</v>
      </c>
      <c r="AX8" s="1" t="s">
        <v>1088</v>
      </c>
      <c r="AY8" s="1" t="s">
        <v>1089</v>
      </c>
      <c r="AZ8" s="1" t="s">
        <v>1090</v>
      </c>
      <c r="BA8" s="1" t="s">
        <v>1091</v>
      </c>
      <c r="BB8" s="1" t="s">
        <v>1092</v>
      </c>
      <c r="BC8" s="1" t="s">
        <v>1093</v>
      </c>
      <c r="BD8" s="1" t="s">
        <v>1094</v>
      </c>
      <c r="BE8" s="1" t="s">
        <v>1095</v>
      </c>
      <c r="BF8" s="1" t="s">
        <v>1096</v>
      </c>
      <c r="BG8" s="1" t="s">
        <v>1097</v>
      </c>
      <c r="BH8" s="1" t="s">
        <v>1098</v>
      </c>
      <c r="BI8" s="1" t="s">
        <v>1099</v>
      </c>
      <c r="BJ8" s="1" t="s">
        <v>1100</v>
      </c>
    </row>
    <row r="9" spans="1:62">
      <c r="A9" s="25" t="s">
        <v>1818</v>
      </c>
      <c r="B9" s="25" t="str">
        <f>企業情報入力!B18</f>
        <v>〒</v>
      </c>
      <c r="P9" s="1" t="s">
        <v>1101</v>
      </c>
      <c r="Q9" s="1" t="s">
        <v>2001</v>
      </c>
      <c r="R9" s="1" t="s">
        <v>2002</v>
      </c>
      <c r="S9" s="1" t="s">
        <v>1102</v>
      </c>
      <c r="T9" s="1" t="s">
        <v>2003</v>
      </c>
      <c r="U9" s="1" t="s">
        <v>2004</v>
      </c>
      <c r="V9" s="1" t="s">
        <v>2005</v>
      </c>
      <c r="W9" s="1" t="s">
        <v>1103</v>
      </c>
      <c r="X9" s="1" t="s">
        <v>1104</v>
      </c>
      <c r="Y9" s="1" t="s">
        <v>1105</v>
      </c>
      <c r="Z9" s="1" t="s">
        <v>1106</v>
      </c>
      <c r="AA9" s="1" t="s">
        <v>1107</v>
      </c>
      <c r="AB9" s="1" t="s">
        <v>1108</v>
      </c>
      <c r="AC9" s="1" t="s">
        <v>1109</v>
      </c>
      <c r="AD9" s="1" t="s">
        <v>1110</v>
      </c>
      <c r="AE9" s="1" t="s">
        <v>1111</v>
      </c>
      <c r="AF9" s="1" t="s">
        <v>1112</v>
      </c>
      <c r="AG9" s="1" t="s">
        <v>1113</v>
      </c>
      <c r="AH9" s="1" t="s">
        <v>1114</v>
      </c>
      <c r="AI9" s="1" t="s">
        <v>1115</v>
      </c>
      <c r="AJ9" s="1" t="s">
        <v>1116</v>
      </c>
      <c r="AK9" s="1" t="s">
        <v>1153</v>
      </c>
      <c r="AL9" s="1" t="s">
        <v>1118</v>
      </c>
      <c r="AM9" s="1" t="s">
        <v>1119</v>
      </c>
      <c r="AN9" s="1" t="s">
        <v>1120</v>
      </c>
      <c r="AO9" s="1" t="s">
        <v>1121</v>
      </c>
      <c r="AP9" s="1" t="s">
        <v>1122</v>
      </c>
      <c r="AQ9" s="1" t="s">
        <v>1123</v>
      </c>
      <c r="AR9" s="1" t="s">
        <v>1124</v>
      </c>
      <c r="AS9" s="1" t="s">
        <v>1125</v>
      </c>
      <c r="AT9" s="1" t="s">
        <v>2006</v>
      </c>
      <c r="AU9" s="1" t="s">
        <v>2018</v>
      </c>
      <c r="AV9" s="1" t="s">
        <v>1126</v>
      </c>
      <c r="AW9" s="1" t="s">
        <v>1127</v>
      </c>
      <c r="AX9" s="1" t="s">
        <v>1128</v>
      </c>
      <c r="AY9" s="1" t="s">
        <v>2007</v>
      </c>
      <c r="AZ9" s="1" t="s">
        <v>2008</v>
      </c>
      <c r="BA9" s="1" t="s">
        <v>1129</v>
      </c>
      <c r="BB9" s="1" t="s">
        <v>1130</v>
      </c>
      <c r="BC9" s="1" t="s">
        <v>1131</v>
      </c>
      <c r="BD9" s="1" t="s">
        <v>1132</v>
      </c>
      <c r="BE9" s="1" t="s">
        <v>1133</v>
      </c>
      <c r="BF9" s="1" t="s">
        <v>1134</v>
      </c>
      <c r="BG9" s="1" t="s">
        <v>1135</v>
      </c>
      <c r="BH9" s="1" t="s">
        <v>1136</v>
      </c>
      <c r="BI9" s="1" t="s">
        <v>2009</v>
      </c>
      <c r="BJ9" s="1" t="s">
        <v>1137</v>
      </c>
    </row>
    <row r="10" spans="1:62">
      <c r="A10" s="25" t="s">
        <v>740</v>
      </c>
      <c r="B10" s="25">
        <f>企業情報入力!W16</f>
        <v>0</v>
      </c>
      <c r="P10" s="1" t="s">
        <v>1138</v>
      </c>
      <c r="Q10" s="1" t="s">
        <v>2010</v>
      </c>
      <c r="R10" s="1" t="s">
        <v>2011</v>
      </c>
      <c r="S10" s="1" t="s">
        <v>1139</v>
      </c>
      <c r="T10" s="1" t="s">
        <v>2012</v>
      </c>
      <c r="U10" s="1" t="s">
        <v>2013</v>
      </c>
      <c r="V10" s="1" t="s">
        <v>2014</v>
      </c>
      <c r="W10" s="1" t="s">
        <v>1140</v>
      </c>
      <c r="X10" s="1" t="s">
        <v>1141</v>
      </c>
      <c r="Y10" s="1" t="s">
        <v>1142</v>
      </c>
      <c r="Z10" s="1" t="s">
        <v>1143</v>
      </c>
      <c r="AA10" s="1" t="s">
        <v>1144</v>
      </c>
      <c r="AB10" s="1" t="s">
        <v>1145</v>
      </c>
      <c r="AC10" s="1" t="s">
        <v>1146</v>
      </c>
      <c r="AD10" s="1" t="s">
        <v>1147</v>
      </c>
      <c r="AE10" s="1" t="s">
        <v>1148</v>
      </c>
      <c r="AF10" s="1" t="s">
        <v>1149</v>
      </c>
      <c r="AG10" s="1" t="s">
        <v>2015</v>
      </c>
      <c r="AH10" s="1" t="s">
        <v>1150</v>
      </c>
      <c r="AI10" s="1" t="s">
        <v>1151</v>
      </c>
      <c r="AJ10" s="1" t="s">
        <v>1152</v>
      </c>
      <c r="AK10" s="1" t="s">
        <v>1187</v>
      </c>
      <c r="AL10" s="1" t="s">
        <v>1154</v>
      </c>
      <c r="AM10" s="1" t="s">
        <v>1155</v>
      </c>
      <c r="AN10" s="1" t="s">
        <v>1156</v>
      </c>
      <c r="AO10" s="1" t="s">
        <v>1157</v>
      </c>
      <c r="AP10" s="1" t="s">
        <v>1158</v>
      </c>
      <c r="AQ10" s="1" t="s">
        <v>1159</v>
      </c>
      <c r="AR10" s="1" t="s">
        <v>1160</v>
      </c>
      <c r="AS10" s="1" t="s">
        <v>2016</v>
      </c>
      <c r="AT10" s="1" t="s">
        <v>2017</v>
      </c>
      <c r="AU10" s="1" t="s">
        <v>2032</v>
      </c>
      <c r="AV10" s="1" t="s">
        <v>1161</v>
      </c>
      <c r="AW10" s="1" t="s">
        <v>1162</v>
      </c>
      <c r="AX10" s="1" t="s">
        <v>1163</v>
      </c>
      <c r="AY10" s="1" t="s">
        <v>2019</v>
      </c>
      <c r="AZ10" s="1" t="s">
        <v>2020</v>
      </c>
      <c r="BA10" s="1" t="s">
        <v>1164</v>
      </c>
      <c r="BB10" s="1" t="s">
        <v>1165</v>
      </c>
      <c r="BC10" s="1" t="s">
        <v>1166</v>
      </c>
      <c r="BD10" s="1" t="s">
        <v>1167</v>
      </c>
      <c r="BE10" s="1" t="s">
        <v>1168</v>
      </c>
      <c r="BF10" s="1" t="s">
        <v>1169</v>
      </c>
      <c r="BG10" s="1" t="s">
        <v>1170</v>
      </c>
      <c r="BH10" s="1" t="s">
        <v>2021</v>
      </c>
      <c r="BI10" s="1" t="s">
        <v>1171</v>
      </c>
      <c r="BJ10" s="1" t="s">
        <v>1173</v>
      </c>
    </row>
    <row r="11" spans="1:62">
      <c r="A11" s="25" t="s">
        <v>741</v>
      </c>
      <c r="B11" s="25">
        <f>企業情報入力!U18</f>
        <v>0</v>
      </c>
      <c r="P11" s="1" t="s">
        <v>1174</v>
      </c>
      <c r="Q11" s="1" t="s">
        <v>2022</v>
      </c>
      <c r="R11" s="1" t="s">
        <v>2023</v>
      </c>
      <c r="S11" s="1" t="s">
        <v>1175</v>
      </c>
      <c r="T11" s="1" t="s">
        <v>2024</v>
      </c>
      <c r="U11" s="1" t="s">
        <v>2025</v>
      </c>
      <c r="V11" s="1" t="s">
        <v>2026</v>
      </c>
      <c r="W11" s="1" t="s">
        <v>1176</v>
      </c>
      <c r="X11" s="1" t="s">
        <v>1177</v>
      </c>
      <c r="Y11" s="1" t="s">
        <v>1178</v>
      </c>
      <c r="Z11" s="1" t="s">
        <v>1179</v>
      </c>
      <c r="AA11" s="1" t="s">
        <v>1180</v>
      </c>
      <c r="AB11" s="1" t="s">
        <v>1181</v>
      </c>
      <c r="AC11" s="1" t="s">
        <v>1182</v>
      </c>
      <c r="AD11" s="1" t="s">
        <v>1183</v>
      </c>
      <c r="AE11" s="1" t="s">
        <v>2027</v>
      </c>
      <c r="AF11" s="1" t="s">
        <v>2028</v>
      </c>
      <c r="AG11" s="1" t="s">
        <v>2029</v>
      </c>
      <c r="AH11" s="1" t="s">
        <v>1184</v>
      </c>
      <c r="AI11" s="1" t="s">
        <v>1185</v>
      </c>
      <c r="AJ11" s="1" t="s">
        <v>1186</v>
      </c>
      <c r="AK11" s="1" t="s">
        <v>1220</v>
      </c>
      <c r="AL11" s="1" t="s">
        <v>1188</v>
      </c>
      <c r="AM11" s="1" t="s">
        <v>1189</v>
      </c>
      <c r="AN11" s="1" t="s">
        <v>1190</v>
      </c>
      <c r="AO11" s="1" t="s">
        <v>1191</v>
      </c>
      <c r="AP11" s="1" t="s">
        <v>1192</v>
      </c>
      <c r="AQ11" s="1" t="s">
        <v>1193</v>
      </c>
      <c r="AR11" s="1" t="s">
        <v>1194</v>
      </c>
      <c r="AS11" s="1" t="s">
        <v>2030</v>
      </c>
      <c r="AT11" s="1" t="s">
        <v>2031</v>
      </c>
      <c r="AU11" s="1" t="s">
        <v>2066</v>
      </c>
      <c r="AV11" s="1" t="s">
        <v>1195</v>
      </c>
      <c r="AW11" s="1" t="s">
        <v>1196</v>
      </c>
      <c r="AX11" s="1" t="s">
        <v>1198</v>
      </c>
      <c r="AY11" s="1" t="s">
        <v>2033</v>
      </c>
      <c r="AZ11" s="1" t="s">
        <v>2034</v>
      </c>
      <c r="BA11" s="1" t="s">
        <v>1199</v>
      </c>
      <c r="BB11" s="1" t="s">
        <v>1200</v>
      </c>
      <c r="BC11" s="1" t="s">
        <v>1201</v>
      </c>
      <c r="BD11" s="1" t="s">
        <v>2035</v>
      </c>
      <c r="BE11" s="1" t="s">
        <v>1202</v>
      </c>
      <c r="BF11" s="1" t="s">
        <v>1203</v>
      </c>
      <c r="BG11" s="1" t="s">
        <v>1204</v>
      </c>
      <c r="BH11" s="1" t="s">
        <v>2036</v>
      </c>
      <c r="BI11" s="1" t="s">
        <v>1205</v>
      </c>
      <c r="BJ11" s="1" t="s">
        <v>1206</v>
      </c>
    </row>
    <row r="12" spans="1:62">
      <c r="A12" s="25" t="s">
        <v>1816</v>
      </c>
      <c r="B12" s="25">
        <f>企業情報入力!Z18</f>
        <v>0</v>
      </c>
      <c r="P12" s="1" t="s">
        <v>1207</v>
      </c>
      <c r="Q12" s="1" t="s">
        <v>2037</v>
      </c>
      <c r="R12" s="1" t="s">
        <v>2038</v>
      </c>
      <c r="S12" s="1" t="s">
        <v>1208</v>
      </c>
      <c r="T12" s="1" t="s">
        <v>2039</v>
      </c>
      <c r="U12" s="1" t="s">
        <v>2040</v>
      </c>
      <c r="V12" s="1" t="s">
        <v>1637</v>
      </c>
      <c r="W12" s="1" t="s">
        <v>1209</v>
      </c>
      <c r="X12" s="1" t="s">
        <v>1210</v>
      </c>
      <c r="Y12" s="1" t="s">
        <v>1211</v>
      </c>
      <c r="Z12" s="1" t="s">
        <v>1212</v>
      </c>
      <c r="AA12" s="1" t="s">
        <v>1213</v>
      </c>
      <c r="AB12" s="1" t="s">
        <v>1214</v>
      </c>
      <c r="AC12" s="1" t="s">
        <v>1215</v>
      </c>
      <c r="AD12" s="1" t="s">
        <v>1216</v>
      </c>
      <c r="AE12" s="1" t="s">
        <v>2041</v>
      </c>
      <c r="AF12" s="1" t="s">
        <v>2042</v>
      </c>
      <c r="AG12" s="1" t="s">
        <v>2043</v>
      </c>
      <c r="AH12" s="1" t="s">
        <v>1217</v>
      </c>
      <c r="AI12" s="1" t="s">
        <v>1218</v>
      </c>
      <c r="AJ12" s="1" t="s">
        <v>1219</v>
      </c>
      <c r="AK12" s="1" t="s">
        <v>1248</v>
      </c>
      <c r="AL12" s="1" t="s">
        <v>1221</v>
      </c>
      <c r="AM12" s="1" t="s">
        <v>1222</v>
      </c>
      <c r="AN12" s="1" t="s">
        <v>1223</v>
      </c>
      <c r="AO12" s="1" t="s">
        <v>1224</v>
      </c>
      <c r="AP12" s="1" t="s">
        <v>1225</v>
      </c>
      <c r="AQ12" s="1" t="s">
        <v>1226</v>
      </c>
      <c r="AR12" s="1" t="s">
        <v>1227</v>
      </c>
      <c r="AS12" s="1" t="s">
        <v>2044</v>
      </c>
      <c r="AT12" s="1" t="s">
        <v>2045</v>
      </c>
      <c r="AU12" s="1" t="s">
        <v>2088</v>
      </c>
      <c r="AV12" s="1" t="s">
        <v>1228</v>
      </c>
      <c r="AW12" s="1" t="s">
        <v>1229</v>
      </c>
      <c r="AX12" s="1" t="s">
        <v>1230</v>
      </c>
      <c r="AY12" s="1" t="s">
        <v>2046</v>
      </c>
      <c r="AZ12" s="1" t="s">
        <v>2047</v>
      </c>
      <c r="BA12" s="1" t="s">
        <v>2048</v>
      </c>
      <c r="BB12" s="1" t="s">
        <v>2049</v>
      </c>
      <c r="BC12" s="1" t="s">
        <v>1231</v>
      </c>
      <c r="BD12" s="1" t="s">
        <v>2050</v>
      </c>
      <c r="BE12" s="1" t="s">
        <v>1232</v>
      </c>
      <c r="BF12" s="1" t="s">
        <v>1233</v>
      </c>
      <c r="BG12" s="1" t="s">
        <v>1234</v>
      </c>
      <c r="BH12" s="1" t="s">
        <v>2051</v>
      </c>
      <c r="BI12" s="1" t="s">
        <v>1235</v>
      </c>
      <c r="BJ12" s="1" t="s">
        <v>2053</v>
      </c>
    </row>
    <row r="13" spans="1:62">
      <c r="P13" s="1" t="s">
        <v>1236</v>
      </c>
      <c r="Q13" s="1" t="s">
        <v>2054</v>
      </c>
      <c r="R13" s="1" t="s">
        <v>2055</v>
      </c>
      <c r="S13" s="1" t="s">
        <v>1237</v>
      </c>
      <c r="T13" s="1" t="s">
        <v>2056</v>
      </c>
      <c r="U13" s="1" t="s">
        <v>2057</v>
      </c>
      <c r="V13" s="1" t="s">
        <v>2058</v>
      </c>
      <c r="W13" s="1" t="s">
        <v>1238</v>
      </c>
      <c r="X13" s="1" t="s">
        <v>1239</v>
      </c>
      <c r="Y13" s="1" t="s">
        <v>2059</v>
      </c>
      <c r="Z13" s="1" t="s">
        <v>1240</v>
      </c>
      <c r="AA13" s="1" t="s">
        <v>1241</v>
      </c>
      <c r="AB13" s="1" t="s">
        <v>1242</v>
      </c>
      <c r="AC13" s="1" t="s">
        <v>1243</v>
      </c>
      <c r="AD13" s="1" t="s">
        <v>1244</v>
      </c>
      <c r="AE13" s="1" t="s">
        <v>2060</v>
      </c>
      <c r="AF13" s="1" t="s">
        <v>2061</v>
      </c>
      <c r="AG13" s="1" t="s">
        <v>2062</v>
      </c>
      <c r="AH13" s="1" t="s">
        <v>1245</v>
      </c>
      <c r="AI13" s="1" t="s">
        <v>1246</v>
      </c>
      <c r="AJ13" s="1" t="s">
        <v>1247</v>
      </c>
      <c r="AK13" s="1" t="s">
        <v>1274</v>
      </c>
      <c r="AL13" s="1" t="s">
        <v>1249</v>
      </c>
      <c r="AM13" s="1" t="s">
        <v>1250</v>
      </c>
      <c r="AN13" s="1" t="s">
        <v>1251</v>
      </c>
      <c r="AO13" s="1" t="s">
        <v>1252</v>
      </c>
      <c r="AP13" s="1" t="s">
        <v>1253</v>
      </c>
      <c r="AQ13" s="1" t="s">
        <v>1254</v>
      </c>
      <c r="AR13" s="1" t="s">
        <v>2063</v>
      </c>
      <c r="AS13" s="1" t="s">
        <v>2064</v>
      </c>
      <c r="AT13" s="1" t="s">
        <v>2065</v>
      </c>
      <c r="AU13" s="1" t="s">
        <v>2114</v>
      </c>
      <c r="AV13" s="1" t="s">
        <v>1255</v>
      </c>
      <c r="AW13" s="1" t="s">
        <v>1256</v>
      </c>
      <c r="AX13" s="1" t="s">
        <v>1257</v>
      </c>
      <c r="AY13" s="1" t="s">
        <v>2067</v>
      </c>
      <c r="AZ13" s="1" t="s">
        <v>2068</v>
      </c>
      <c r="BA13" s="1" t="s">
        <v>2069</v>
      </c>
      <c r="BB13" s="1" t="s">
        <v>2070</v>
      </c>
      <c r="BC13" s="1" t="s">
        <v>1258</v>
      </c>
      <c r="BD13" s="1" t="s">
        <v>2071</v>
      </c>
      <c r="BE13" s="1" t="s">
        <v>1259</v>
      </c>
      <c r="BF13" s="1" t="s">
        <v>1260</v>
      </c>
      <c r="BG13" s="1" t="s">
        <v>1261</v>
      </c>
      <c r="BH13" s="1" t="s">
        <v>2072</v>
      </c>
      <c r="BI13" s="1" t="s">
        <v>1262</v>
      </c>
      <c r="BJ13" s="1" t="s">
        <v>2073</v>
      </c>
    </row>
    <row r="14" spans="1:62">
      <c r="P14" s="1" t="s">
        <v>1263</v>
      </c>
      <c r="Q14" s="1" t="s">
        <v>2074</v>
      </c>
      <c r="R14" s="1" t="s">
        <v>2674</v>
      </c>
      <c r="S14" s="1" t="s">
        <v>1264</v>
      </c>
      <c r="T14" s="1" t="s">
        <v>2076</v>
      </c>
      <c r="U14" s="1" t="s">
        <v>2077</v>
      </c>
      <c r="V14" s="1" t="s">
        <v>2078</v>
      </c>
      <c r="W14" s="1" t="s">
        <v>1265</v>
      </c>
      <c r="X14" s="1" t="s">
        <v>1266</v>
      </c>
      <c r="Y14" s="1" t="s">
        <v>2079</v>
      </c>
      <c r="Z14" s="1" t="s">
        <v>1267</v>
      </c>
      <c r="AA14" s="1" t="s">
        <v>1268</v>
      </c>
      <c r="AB14" s="1" t="s">
        <v>1269</v>
      </c>
      <c r="AC14" s="1" t="s">
        <v>1270</v>
      </c>
      <c r="AD14" s="1" t="s">
        <v>1271</v>
      </c>
      <c r="AE14" s="1" t="s">
        <v>2080</v>
      </c>
      <c r="AF14" s="1" t="s">
        <v>2081</v>
      </c>
      <c r="AG14" s="1" t="s">
        <v>2082</v>
      </c>
      <c r="AH14" s="1" t="s">
        <v>2083</v>
      </c>
      <c r="AI14" s="1" t="s">
        <v>1272</v>
      </c>
      <c r="AJ14" s="1" t="s">
        <v>1273</v>
      </c>
      <c r="AK14" s="1" t="s">
        <v>1296</v>
      </c>
      <c r="AL14" s="1" t="s">
        <v>1275</v>
      </c>
      <c r="AM14" s="1" t="s">
        <v>1276</v>
      </c>
      <c r="AN14" s="1" t="s">
        <v>2084</v>
      </c>
      <c r="AO14" s="1" t="s">
        <v>1277</v>
      </c>
      <c r="AP14" s="1" t="s">
        <v>1278</v>
      </c>
      <c r="AQ14" s="1" t="s">
        <v>1279</v>
      </c>
      <c r="AR14" s="1" t="s">
        <v>2085</v>
      </c>
      <c r="AS14" s="1" t="s">
        <v>2086</v>
      </c>
      <c r="AT14" s="1" t="s">
        <v>2087</v>
      </c>
      <c r="AU14" s="1" t="s">
        <v>2140</v>
      </c>
      <c r="AV14" s="1" t="s">
        <v>1280</v>
      </c>
      <c r="AW14" s="1" t="s">
        <v>1281</v>
      </c>
      <c r="AX14" s="1" t="s">
        <v>2089</v>
      </c>
      <c r="AY14" s="1" t="s">
        <v>2090</v>
      </c>
      <c r="AZ14" s="1" t="s">
        <v>2091</v>
      </c>
      <c r="BA14" s="1" t="s">
        <v>2092</v>
      </c>
      <c r="BB14" s="1" t="s">
        <v>2093</v>
      </c>
      <c r="BC14" s="1" t="s">
        <v>1282</v>
      </c>
      <c r="BD14" s="1" t="s">
        <v>2094</v>
      </c>
      <c r="BE14" s="1" t="s">
        <v>2095</v>
      </c>
      <c r="BF14" s="1" t="s">
        <v>1283</v>
      </c>
      <c r="BG14" s="1" t="s">
        <v>1284</v>
      </c>
      <c r="BH14" s="1" t="s">
        <v>2096</v>
      </c>
      <c r="BI14" s="1" t="s">
        <v>1285</v>
      </c>
      <c r="BJ14" s="1" t="s">
        <v>2097</v>
      </c>
    </row>
    <row r="15" spans="1:62">
      <c r="P15" s="1" t="s">
        <v>1286</v>
      </c>
      <c r="Q15" s="1" t="s">
        <v>2098</v>
      </c>
      <c r="R15" s="1" t="s">
        <v>2075</v>
      </c>
      <c r="S15" s="1" t="s">
        <v>1287</v>
      </c>
      <c r="T15" s="1" t="s">
        <v>2100</v>
      </c>
      <c r="U15" s="1" t="s">
        <v>2101</v>
      </c>
      <c r="V15" s="1" t="s">
        <v>2102</v>
      </c>
      <c r="W15" s="1" t="s">
        <v>1288</v>
      </c>
      <c r="X15" s="1" t="s">
        <v>2103</v>
      </c>
      <c r="Y15" s="1" t="s">
        <v>2104</v>
      </c>
      <c r="Z15" s="1" t="s">
        <v>1289</v>
      </c>
      <c r="AA15" s="1" t="s">
        <v>1290</v>
      </c>
      <c r="AB15" s="1" t="s">
        <v>1291</v>
      </c>
      <c r="AC15" s="1" t="s">
        <v>1292</v>
      </c>
      <c r="AD15" s="1" t="s">
        <v>1293</v>
      </c>
      <c r="AE15" s="1" t="s">
        <v>2105</v>
      </c>
      <c r="AF15" s="1" t="s">
        <v>2106</v>
      </c>
      <c r="AG15" s="1" t="s">
        <v>2107</v>
      </c>
      <c r="AH15" s="1" t="s">
        <v>2108</v>
      </c>
      <c r="AI15" s="1" t="s">
        <v>1294</v>
      </c>
      <c r="AJ15" s="1" t="s">
        <v>1295</v>
      </c>
      <c r="AK15" s="1" t="s">
        <v>1315</v>
      </c>
      <c r="AL15" s="1" t="s">
        <v>1297</v>
      </c>
      <c r="AM15" s="1" t="s">
        <v>2109</v>
      </c>
      <c r="AN15" s="1" t="s">
        <v>2110</v>
      </c>
      <c r="AO15" s="1" t="s">
        <v>1298</v>
      </c>
      <c r="AP15" s="1" t="s">
        <v>1299</v>
      </c>
      <c r="AQ15" s="1" t="s">
        <v>1300</v>
      </c>
      <c r="AR15" s="1" t="s">
        <v>2111</v>
      </c>
      <c r="AS15" s="1" t="s">
        <v>2112</v>
      </c>
      <c r="AT15" s="1" t="s">
        <v>2113</v>
      </c>
      <c r="AU15" s="1" t="s">
        <v>2166</v>
      </c>
      <c r="AV15" s="1" t="s">
        <v>1301</v>
      </c>
      <c r="AW15" s="1" t="s">
        <v>1302</v>
      </c>
      <c r="AX15" s="1" t="s">
        <v>2115</v>
      </c>
      <c r="AY15" s="1" t="s">
        <v>2116</v>
      </c>
      <c r="AZ15" s="1" t="s">
        <v>2117</v>
      </c>
      <c r="BA15" s="1" t="s">
        <v>2118</v>
      </c>
      <c r="BB15" s="1" t="s">
        <v>2119</v>
      </c>
      <c r="BC15" s="1" t="s">
        <v>1303</v>
      </c>
      <c r="BD15" s="1" t="s">
        <v>2120</v>
      </c>
      <c r="BE15" s="1" t="s">
        <v>2121</v>
      </c>
      <c r="BF15" s="1" t="s">
        <v>2122</v>
      </c>
      <c r="BG15" s="1" t="s">
        <v>1304</v>
      </c>
      <c r="BH15" s="1" t="s">
        <v>2123</v>
      </c>
      <c r="BI15" s="1" t="s">
        <v>1305</v>
      </c>
      <c r="BJ15" s="1" t="s">
        <v>2124</v>
      </c>
    </row>
    <row r="16" spans="1:62">
      <c r="P16" s="1" t="s">
        <v>1306</v>
      </c>
      <c r="Q16" s="1" t="s">
        <v>2125</v>
      </c>
      <c r="R16" s="1" t="s">
        <v>2099</v>
      </c>
      <c r="S16" s="1" t="s">
        <v>1307</v>
      </c>
      <c r="T16" s="1" t="s">
        <v>2127</v>
      </c>
      <c r="U16" s="1" t="s">
        <v>2128</v>
      </c>
      <c r="V16" s="1" t="s">
        <v>2129</v>
      </c>
      <c r="W16" s="1" t="s">
        <v>1308</v>
      </c>
      <c r="X16" s="1" t="s">
        <v>2156</v>
      </c>
      <c r="Y16" s="1" t="s">
        <v>2130</v>
      </c>
      <c r="Z16" s="1" t="s">
        <v>1309</v>
      </c>
      <c r="AA16" s="1" t="s">
        <v>1310</v>
      </c>
      <c r="AB16" s="1" t="s">
        <v>1311</v>
      </c>
      <c r="AC16" s="1" t="s">
        <v>1312</v>
      </c>
      <c r="AD16" s="1" t="s">
        <v>1313</v>
      </c>
      <c r="AF16" s="1" t="s">
        <v>2131</v>
      </c>
      <c r="AG16" s="1" t="s">
        <v>2132</v>
      </c>
      <c r="AH16" s="1" t="s">
        <v>2133</v>
      </c>
      <c r="AI16" s="1" t="s">
        <v>2134</v>
      </c>
      <c r="AJ16" s="1" t="s">
        <v>1314</v>
      </c>
      <c r="AK16" s="1" t="s">
        <v>1334</v>
      </c>
      <c r="AL16" s="1" t="s">
        <v>1316</v>
      </c>
      <c r="AM16" s="1" t="s">
        <v>2135</v>
      </c>
      <c r="AN16" s="1" t="s">
        <v>2136</v>
      </c>
      <c r="AO16" s="1" t="s">
        <v>1317</v>
      </c>
      <c r="AP16" s="1" t="s">
        <v>1318</v>
      </c>
      <c r="AQ16" s="1" t="s">
        <v>1319</v>
      </c>
      <c r="AR16" s="1" t="s">
        <v>2137</v>
      </c>
      <c r="AS16" s="1" t="s">
        <v>2138</v>
      </c>
      <c r="AT16" s="1" t="s">
        <v>2139</v>
      </c>
      <c r="AU16" s="1" t="s">
        <v>2193</v>
      </c>
      <c r="AV16" s="1" t="s">
        <v>1320</v>
      </c>
      <c r="AW16" s="1" t="s">
        <v>1321</v>
      </c>
      <c r="AX16" s="1" t="s">
        <v>2141</v>
      </c>
      <c r="AY16" s="1" t="s">
        <v>2142</v>
      </c>
      <c r="AZ16" s="1" t="s">
        <v>2143</v>
      </c>
      <c r="BA16" s="1" t="s">
        <v>2144</v>
      </c>
      <c r="BB16" s="1" t="s">
        <v>2145</v>
      </c>
      <c r="BC16" s="1" t="s">
        <v>1322</v>
      </c>
      <c r="BD16" s="1" t="s">
        <v>2146</v>
      </c>
      <c r="BE16" s="1" t="s">
        <v>2147</v>
      </c>
      <c r="BF16" s="1" t="s">
        <v>2148</v>
      </c>
      <c r="BG16" s="1" t="s">
        <v>2149</v>
      </c>
      <c r="BH16" s="1" t="s">
        <v>2150</v>
      </c>
      <c r="BI16" s="1" t="s">
        <v>1323</v>
      </c>
      <c r="BJ16" s="1" t="s">
        <v>2151</v>
      </c>
    </row>
    <row r="17" spans="1:62">
      <c r="P17" s="1" t="s">
        <v>1324</v>
      </c>
      <c r="Q17" s="1" t="s">
        <v>2152</v>
      </c>
      <c r="R17" s="1" t="s">
        <v>2126</v>
      </c>
      <c r="S17" s="1" t="s">
        <v>1325</v>
      </c>
      <c r="T17" s="1" t="s">
        <v>2153</v>
      </c>
      <c r="U17" s="1" t="s">
        <v>2154</v>
      </c>
      <c r="V17" s="1" t="s">
        <v>2155</v>
      </c>
      <c r="W17" s="1" t="s">
        <v>1326</v>
      </c>
      <c r="X17" s="1" t="s">
        <v>2184</v>
      </c>
      <c r="Y17" s="1" t="s">
        <v>2157</v>
      </c>
      <c r="Z17" s="1" t="s">
        <v>1327</v>
      </c>
      <c r="AA17" s="1" t="s">
        <v>1328</v>
      </c>
      <c r="AB17" s="1" t="s">
        <v>1329</v>
      </c>
      <c r="AC17" s="1" t="s">
        <v>1330</v>
      </c>
      <c r="AD17" s="1" t="s">
        <v>1331</v>
      </c>
      <c r="AF17" s="1" t="s">
        <v>2158</v>
      </c>
      <c r="AG17" s="1" t="s">
        <v>2159</v>
      </c>
      <c r="AH17" s="1" t="s">
        <v>2160</v>
      </c>
      <c r="AI17" s="1" t="s">
        <v>1332</v>
      </c>
      <c r="AJ17" s="1" t="s">
        <v>1333</v>
      </c>
      <c r="AK17" s="1" t="s">
        <v>1352</v>
      </c>
      <c r="AL17" s="1" t="s">
        <v>1335</v>
      </c>
      <c r="AM17" s="1" t="s">
        <v>2161</v>
      </c>
      <c r="AN17" s="1" t="s">
        <v>2162</v>
      </c>
      <c r="AO17" s="1" t="s">
        <v>1336</v>
      </c>
      <c r="AP17" s="1" t="s">
        <v>1337</v>
      </c>
      <c r="AQ17" s="1" t="s">
        <v>1338</v>
      </c>
      <c r="AR17" s="1" t="s">
        <v>2163</v>
      </c>
      <c r="AS17" s="1" t="s">
        <v>2164</v>
      </c>
      <c r="AT17" s="1" t="s">
        <v>2165</v>
      </c>
      <c r="AU17" s="1" t="s">
        <v>2219</v>
      </c>
      <c r="AV17" s="1" t="s">
        <v>1339</v>
      </c>
      <c r="AW17" s="1" t="s">
        <v>1340</v>
      </c>
      <c r="AX17" s="1" t="s">
        <v>2167</v>
      </c>
      <c r="AY17" s="1" t="s">
        <v>2168</v>
      </c>
      <c r="AZ17" s="1" t="s">
        <v>2169</v>
      </c>
      <c r="BA17" s="1" t="s">
        <v>2170</v>
      </c>
      <c r="BB17" s="1" t="s">
        <v>2171</v>
      </c>
      <c r="BC17" s="1" t="s">
        <v>1341</v>
      </c>
      <c r="BD17" s="1" t="s">
        <v>2172</v>
      </c>
      <c r="BE17" s="1" t="s">
        <v>2173</v>
      </c>
      <c r="BF17" s="1" t="s">
        <v>2174</v>
      </c>
      <c r="BG17" s="1" t="s">
        <v>2175</v>
      </c>
      <c r="BH17" s="1" t="s">
        <v>2176</v>
      </c>
      <c r="BI17" s="1" t="s">
        <v>1342</v>
      </c>
      <c r="BJ17" s="1" t="s">
        <v>2177</v>
      </c>
    </row>
    <row r="18" spans="1:62">
      <c r="P18" s="1" t="s">
        <v>1343</v>
      </c>
      <c r="Q18" s="1" t="s">
        <v>2178</v>
      </c>
      <c r="R18" s="1" t="s">
        <v>2179</v>
      </c>
      <c r="S18" s="1" t="s">
        <v>2180</v>
      </c>
      <c r="T18" s="1" t="s">
        <v>2181</v>
      </c>
      <c r="U18" s="1" t="s">
        <v>2182</v>
      </c>
      <c r="V18" s="1" t="s">
        <v>2183</v>
      </c>
      <c r="W18" s="1" t="s">
        <v>1344</v>
      </c>
      <c r="X18" s="1" t="s">
        <v>2210</v>
      </c>
      <c r="Y18" s="1" t="s">
        <v>2185</v>
      </c>
      <c r="Z18" s="1" t="s">
        <v>1345</v>
      </c>
      <c r="AA18" s="1" t="s">
        <v>1346</v>
      </c>
      <c r="AB18" s="1" t="s">
        <v>1347</v>
      </c>
      <c r="AC18" s="1" t="s">
        <v>1348</v>
      </c>
      <c r="AD18" s="1" t="s">
        <v>1349</v>
      </c>
      <c r="AF18" s="1" t="s">
        <v>2186</v>
      </c>
      <c r="AH18" s="1" t="s">
        <v>2187</v>
      </c>
      <c r="AI18" s="1" t="s">
        <v>1350</v>
      </c>
      <c r="AJ18" s="1" t="s">
        <v>1351</v>
      </c>
      <c r="AK18" s="1" t="s">
        <v>1402</v>
      </c>
      <c r="AL18" s="1" t="s">
        <v>1353</v>
      </c>
      <c r="AM18" s="1" t="s">
        <v>2188</v>
      </c>
      <c r="AN18" s="1" t="s">
        <v>2189</v>
      </c>
      <c r="AO18" s="1" t="s">
        <v>1354</v>
      </c>
      <c r="AP18" s="1" t="s">
        <v>1355</v>
      </c>
      <c r="AQ18" s="1" t="s">
        <v>1356</v>
      </c>
      <c r="AR18" s="1" t="s">
        <v>2190</v>
      </c>
      <c r="AS18" s="1" t="s">
        <v>2191</v>
      </c>
      <c r="AT18" s="1" t="s">
        <v>2192</v>
      </c>
      <c r="AU18" s="1" t="s">
        <v>2243</v>
      </c>
      <c r="AV18" s="1" t="s">
        <v>1357</v>
      </c>
      <c r="AW18" s="1" t="s">
        <v>1358</v>
      </c>
      <c r="AX18" s="1" t="s">
        <v>2194</v>
      </c>
      <c r="AY18" s="1" t="s">
        <v>2195</v>
      </c>
      <c r="BA18" s="1" t="s">
        <v>2196</v>
      </c>
      <c r="BB18" s="1" t="s">
        <v>2197</v>
      </c>
      <c r="BC18" s="1" t="s">
        <v>1359</v>
      </c>
      <c r="BD18" s="1" t="s">
        <v>2198</v>
      </c>
      <c r="BE18" s="1" t="s">
        <v>2199</v>
      </c>
      <c r="BF18" s="1" t="s">
        <v>2200</v>
      </c>
      <c r="BG18" s="1" t="s">
        <v>2201</v>
      </c>
      <c r="BH18" s="1" t="s">
        <v>2202</v>
      </c>
      <c r="BI18" s="1" t="s">
        <v>1360</v>
      </c>
      <c r="BJ18" s="1" t="s">
        <v>2203</v>
      </c>
    </row>
    <row r="19" spans="1:62">
      <c r="P19" s="1" t="s">
        <v>1394</v>
      </c>
      <c r="Q19" s="1" t="s">
        <v>2204</v>
      </c>
      <c r="R19" s="1" t="s">
        <v>2205</v>
      </c>
      <c r="S19" s="1" t="s">
        <v>2206</v>
      </c>
      <c r="T19" s="1" t="s">
        <v>2207</v>
      </c>
      <c r="U19" s="1" t="s">
        <v>2208</v>
      </c>
      <c r="V19" s="1" t="s">
        <v>2209</v>
      </c>
      <c r="W19" s="1" t="s">
        <v>1395</v>
      </c>
      <c r="X19" s="1" t="s">
        <v>2236</v>
      </c>
      <c r="Y19" s="1" t="s">
        <v>2211</v>
      </c>
      <c r="Z19" s="1" t="s">
        <v>1396</v>
      </c>
      <c r="AA19" s="1" t="s">
        <v>1397</v>
      </c>
      <c r="AB19" s="1" t="s">
        <v>1398</v>
      </c>
      <c r="AC19" s="1" t="s">
        <v>1415</v>
      </c>
      <c r="AD19" s="1" t="s">
        <v>1399</v>
      </c>
      <c r="AF19" s="1" t="s">
        <v>2212</v>
      </c>
      <c r="AH19" s="1" t="s">
        <v>2213</v>
      </c>
      <c r="AI19" s="1" t="s">
        <v>1400</v>
      </c>
      <c r="AJ19" s="1" t="s">
        <v>1401</v>
      </c>
      <c r="AK19" s="1" t="s">
        <v>1418</v>
      </c>
      <c r="AL19" s="1" t="s">
        <v>1403</v>
      </c>
      <c r="AM19" s="1" t="s">
        <v>2214</v>
      </c>
      <c r="AN19" s="1" t="s">
        <v>2215</v>
      </c>
      <c r="AO19" s="1" t="s">
        <v>1404</v>
      </c>
      <c r="AP19" s="1" t="s">
        <v>1405</v>
      </c>
      <c r="AQ19" s="1" t="s">
        <v>1406</v>
      </c>
      <c r="AR19" s="1" t="s">
        <v>2216</v>
      </c>
      <c r="AS19" s="1" t="s">
        <v>2217</v>
      </c>
      <c r="AT19" s="1" t="s">
        <v>2218</v>
      </c>
      <c r="AU19" s="1" t="s">
        <v>18</v>
      </c>
      <c r="AV19" s="1" t="s">
        <v>2220</v>
      </c>
      <c r="AW19" s="1" t="s">
        <v>1407</v>
      </c>
      <c r="AX19" s="1" t="s">
        <v>2221</v>
      </c>
      <c r="AY19" s="1" t="s">
        <v>2222</v>
      </c>
      <c r="BA19" s="1" t="s">
        <v>2223</v>
      </c>
      <c r="BB19" s="1" t="s">
        <v>2224</v>
      </c>
      <c r="BC19" s="1" t="s">
        <v>1408</v>
      </c>
      <c r="BD19" s="1" t="s">
        <v>2225</v>
      </c>
      <c r="BE19" s="1" t="s">
        <v>2226</v>
      </c>
      <c r="BF19" s="1" t="s">
        <v>2227</v>
      </c>
      <c r="BH19" s="1" t="s">
        <v>2228</v>
      </c>
      <c r="BI19" s="1" t="s">
        <v>1409</v>
      </c>
      <c r="BJ19" s="1" t="s">
        <v>2229</v>
      </c>
    </row>
    <row r="20" spans="1:62">
      <c r="P20" s="1" t="s">
        <v>1410</v>
      </c>
      <c r="Q20" s="1" t="s">
        <v>2230</v>
      </c>
      <c r="R20" s="1" t="s">
        <v>2231</v>
      </c>
      <c r="S20" s="1" t="s">
        <v>2232</v>
      </c>
      <c r="T20" s="1" t="s">
        <v>2233</v>
      </c>
      <c r="U20" s="1" t="s">
        <v>2234</v>
      </c>
      <c r="V20" s="1" t="s">
        <v>2235</v>
      </c>
      <c r="W20" s="1" t="s">
        <v>1411</v>
      </c>
      <c r="X20" s="1" t="s">
        <v>11</v>
      </c>
      <c r="Y20" s="1" t="s">
        <v>2237</v>
      </c>
      <c r="Z20" s="1" t="s">
        <v>1412</v>
      </c>
      <c r="AA20" s="1" t="s">
        <v>1413</v>
      </c>
      <c r="AB20" s="1" t="s">
        <v>1414</v>
      </c>
      <c r="AC20" s="1" t="s">
        <v>1430</v>
      </c>
      <c r="AD20" s="1" t="s">
        <v>1416</v>
      </c>
      <c r="AH20" s="1" t="s">
        <v>2238</v>
      </c>
      <c r="AI20" s="1" t="s">
        <v>2239</v>
      </c>
      <c r="AJ20" s="1" t="s">
        <v>1417</v>
      </c>
      <c r="AK20" s="1" t="s">
        <v>1433</v>
      </c>
      <c r="AL20" s="1" t="s">
        <v>1419</v>
      </c>
      <c r="AM20" s="1" t="s">
        <v>2240</v>
      </c>
      <c r="AO20" s="1" t="s">
        <v>1420</v>
      </c>
      <c r="AP20" s="1" t="s">
        <v>1421</v>
      </c>
      <c r="AQ20" s="1" t="s">
        <v>1422</v>
      </c>
      <c r="AR20" s="1" t="s">
        <v>2241</v>
      </c>
      <c r="AS20" s="1" t="s">
        <v>2242</v>
      </c>
      <c r="AV20" s="1" t="s">
        <v>2244</v>
      </c>
      <c r="AW20" s="1" t="s">
        <v>1423</v>
      </c>
      <c r="AY20" s="1" t="s">
        <v>2245</v>
      </c>
      <c r="BA20" s="1" t="s">
        <v>2246</v>
      </c>
      <c r="BB20" s="1" t="s">
        <v>2247</v>
      </c>
      <c r="BC20" s="1" t="s">
        <v>1424</v>
      </c>
      <c r="BD20" s="1" t="s">
        <v>2248</v>
      </c>
      <c r="BE20" s="1" t="s">
        <v>0</v>
      </c>
      <c r="BF20" s="1" t="s">
        <v>1</v>
      </c>
      <c r="BH20" s="1" t="s">
        <v>2</v>
      </c>
      <c r="BI20" s="1" t="s">
        <v>3</v>
      </c>
      <c r="BJ20" s="1" t="s">
        <v>4</v>
      </c>
    </row>
    <row r="21" spans="1:62">
      <c r="A21" s="25" t="s">
        <v>1817</v>
      </c>
      <c r="B21" s="64">
        <f>予測地点設定!I5</f>
        <v>0</v>
      </c>
      <c r="P21" s="1" t="s">
        <v>1425</v>
      </c>
      <c r="Q21" s="1" t="s">
        <v>5</v>
      </c>
      <c r="R21" s="1" t="s">
        <v>6</v>
      </c>
      <c r="S21" s="1" t="s">
        <v>7</v>
      </c>
      <c r="T21" s="1" t="s">
        <v>8</v>
      </c>
      <c r="U21" s="1" t="s">
        <v>9</v>
      </c>
      <c r="V21" s="1" t="s">
        <v>10</v>
      </c>
      <c r="W21" s="1" t="s">
        <v>1426</v>
      </c>
      <c r="X21" s="1" t="s">
        <v>33</v>
      </c>
      <c r="Y21" s="1" t="s">
        <v>12</v>
      </c>
      <c r="Z21" s="1" t="s">
        <v>1427</v>
      </c>
      <c r="AA21" s="1" t="s">
        <v>1428</v>
      </c>
      <c r="AB21" s="1" t="s">
        <v>1429</v>
      </c>
      <c r="AC21" s="1" t="s">
        <v>1445</v>
      </c>
      <c r="AD21" s="1" t="s">
        <v>1431</v>
      </c>
      <c r="AH21" s="1" t="s">
        <v>13</v>
      </c>
      <c r="AI21" s="1" t="s">
        <v>14</v>
      </c>
      <c r="AJ21" s="1" t="s">
        <v>1432</v>
      </c>
      <c r="AK21" s="1" t="s">
        <v>1447</v>
      </c>
      <c r="AL21" s="1" t="s">
        <v>1434</v>
      </c>
      <c r="AM21" s="1" t="s">
        <v>15</v>
      </c>
      <c r="AO21" s="1" t="s">
        <v>1435</v>
      </c>
      <c r="AP21" s="1" t="s">
        <v>1436</v>
      </c>
      <c r="AQ21" s="1" t="s">
        <v>1437</v>
      </c>
      <c r="AR21" s="1" t="s">
        <v>16</v>
      </c>
      <c r="AS21" s="1" t="s">
        <v>17</v>
      </c>
      <c r="AV21" s="1" t="s">
        <v>19</v>
      </c>
      <c r="AW21" s="1" t="s">
        <v>1438</v>
      </c>
      <c r="AY21" s="1" t="s">
        <v>20</v>
      </c>
      <c r="BB21" s="1" t="s">
        <v>21</v>
      </c>
      <c r="BC21" s="1" t="s">
        <v>1439</v>
      </c>
      <c r="BE21" s="1" t="s">
        <v>22</v>
      </c>
      <c r="BF21" s="1" t="s">
        <v>23</v>
      </c>
      <c r="BH21" s="1" t="s">
        <v>24</v>
      </c>
      <c r="BI21" s="1" t="s">
        <v>25</v>
      </c>
      <c r="BJ21" s="1" t="s">
        <v>26</v>
      </c>
    </row>
    <row r="22" spans="1:62">
      <c r="A22" s="65" t="s">
        <v>1838</v>
      </c>
      <c r="B22" s="25">
        <f>予測地点設定!I7</f>
        <v>0</v>
      </c>
      <c r="C22" s="25">
        <f>予測地点設定!N7</f>
        <v>0</v>
      </c>
      <c r="D22" s="25">
        <f>予測地点設定!T7</f>
        <v>0</v>
      </c>
      <c r="P22" s="1" t="s">
        <v>1440</v>
      </c>
      <c r="Q22" s="1" t="s">
        <v>27</v>
      </c>
      <c r="R22" s="1" t="s">
        <v>28</v>
      </c>
      <c r="S22" s="1" t="s">
        <v>29</v>
      </c>
      <c r="T22" s="1" t="s">
        <v>30</v>
      </c>
      <c r="U22" s="1" t="s">
        <v>31</v>
      </c>
      <c r="V22" s="1" t="s">
        <v>32</v>
      </c>
      <c r="W22" s="1" t="s">
        <v>1441</v>
      </c>
      <c r="X22" s="1" t="s">
        <v>75</v>
      </c>
      <c r="Y22" s="1" t="s">
        <v>34</v>
      </c>
      <c r="Z22" s="1" t="s">
        <v>1442</v>
      </c>
      <c r="AA22" s="1" t="s">
        <v>1443</v>
      </c>
      <c r="AB22" s="1" t="s">
        <v>1444</v>
      </c>
      <c r="AC22" s="1" t="s">
        <v>1458</v>
      </c>
      <c r="AD22" s="1" t="s">
        <v>1446</v>
      </c>
      <c r="AH22" s="1" t="s">
        <v>35</v>
      </c>
      <c r="AI22" s="1" t="s">
        <v>36</v>
      </c>
      <c r="AJ22" s="1" t="s">
        <v>37</v>
      </c>
      <c r="AK22" s="1" t="s">
        <v>1460</v>
      </c>
      <c r="AL22" s="1" t="s">
        <v>1448</v>
      </c>
      <c r="AM22" s="1" t="s">
        <v>38</v>
      </c>
      <c r="AO22" s="1" t="s">
        <v>1449</v>
      </c>
      <c r="AP22" s="1" t="s">
        <v>1450</v>
      </c>
      <c r="AQ22" s="1" t="s">
        <v>1451</v>
      </c>
      <c r="AR22" s="1" t="s">
        <v>39</v>
      </c>
      <c r="AS22" s="1" t="s">
        <v>40</v>
      </c>
      <c r="AV22" s="1" t="s">
        <v>41</v>
      </c>
      <c r="AW22" s="1" t="s">
        <v>42</v>
      </c>
      <c r="AY22" s="1" t="s">
        <v>43</v>
      </c>
      <c r="BB22" s="1" t="s">
        <v>44</v>
      </c>
      <c r="BC22" s="1" t="s">
        <v>1452</v>
      </c>
      <c r="BF22" s="1" t="s">
        <v>45</v>
      </c>
      <c r="BH22" s="1" t="s">
        <v>46</v>
      </c>
      <c r="BI22" s="1" t="s">
        <v>47</v>
      </c>
      <c r="BJ22" s="1" t="s">
        <v>48</v>
      </c>
    </row>
    <row r="23" spans="1:62">
      <c r="A23" s="65" t="s">
        <v>1832</v>
      </c>
      <c r="B23" s="25">
        <f>予測地点設定!I9</f>
        <v>0</v>
      </c>
      <c r="C23" s="25">
        <f>予測地点設定!K9</f>
        <v>0</v>
      </c>
      <c r="D23" s="25">
        <f>予測地点設定!M9</f>
        <v>0</v>
      </c>
      <c r="P23" s="1" t="s">
        <v>1453</v>
      </c>
      <c r="Q23" s="1" t="s">
        <v>49</v>
      </c>
      <c r="R23" s="1" t="s">
        <v>70</v>
      </c>
      <c r="S23" s="1" t="s">
        <v>50</v>
      </c>
      <c r="T23" s="1" t="s">
        <v>51</v>
      </c>
      <c r="U23" s="1" t="s">
        <v>52</v>
      </c>
      <c r="V23" s="1" t="s">
        <v>53</v>
      </c>
      <c r="W23" s="1" t="s">
        <v>1454</v>
      </c>
      <c r="X23" s="1" t="s">
        <v>97</v>
      </c>
      <c r="Y23" s="1" t="s">
        <v>54</v>
      </c>
      <c r="Z23" s="1" t="s">
        <v>1455</v>
      </c>
      <c r="AA23" s="1" t="s">
        <v>1456</v>
      </c>
      <c r="AB23" s="1" t="s">
        <v>1457</v>
      </c>
      <c r="AC23" s="1" t="s">
        <v>1471</v>
      </c>
      <c r="AD23" s="1" t="s">
        <v>1459</v>
      </c>
      <c r="AH23" s="1" t="s">
        <v>55</v>
      </c>
      <c r="AI23" s="1" t="s">
        <v>56</v>
      </c>
      <c r="AJ23" s="1" t="s">
        <v>57</v>
      </c>
      <c r="AK23" s="1" t="s">
        <v>1473</v>
      </c>
      <c r="AL23" s="1" t="s">
        <v>1461</v>
      </c>
      <c r="AM23" s="1" t="s">
        <v>58</v>
      </c>
      <c r="AO23" s="1" t="s">
        <v>1462</v>
      </c>
      <c r="AP23" s="1" t="s">
        <v>1463</v>
      </c>
      <c r="AQ23" s="1" t="s">
        <v>1464</v>
      </c>
      <c r="AR23" s="1" t="s">
        <v>59</v>
      </c>
      <c r="AS23" s="1" t="s">
        <v>60</v>
      </c>
      <c r="AV23" s="1" t="s">
        <v>61</v>
      </c>
      <c r="AW23" s="1" t="s">
        <v>62</v>
      </c>
      <c r="AY23" s="1" t="s">
        <v>63</v>
      </c>
      <c r="BB23" s="1" t="s">
        <v>64</v>
      </c>
      <c r="BC23" s="1" t="s">
        <v>1465</v>
      </c>
      <c r="BF23" s="1" t="s">
        <v>65</v>
      </c>
      <c r="BH23" s="1" t="s">
        <v>66</v>
      </c>
      <c r="BI23" s="1" t="s">
        <v>67</v>
      </c>
      <c r="BJ23" s="1" t="s">
        <v>68</v>
      </c>
    </row>
    <row r="24" spans="1:62">
      <c r="A24" s="65" t="s">
        <v>1833</v>
      </c>
      <c r="B24" s="25">
        <f>予測地点設定!R9</f>
        <v>0</v>
      </c>
      <c r="C24" s="25">
        <f>予測地点設定!T9</f>
        <v>0</v>
      </c>
      <c r="D24" s="25">
        <f>予測地点設定!V9</f>
        <v>0</v>
      </c>
      <c r="P24" s="1" t="s">
        <v>1466</v>
      </c>
      <c r="Q24" s="1" t="s">
        <v>69</v>
      </c>
      <c r="R24" s="1" t="s">
        <v>92</v>
      </c>
      <c r="S24" s="1" t="s">
        <v>71</v>
      </c>
      <c r="T24" s="1" t="s">
        <v>72</v>
      </c>
      <c r="U24" s="1" t="s">
        <v>73</v>
      </c>
      <c r="V24" s="1" t="s">
        <v>74</v>
      </c>
      <c r="W24" s="1" t="s">
        <v>1467</v>
      </c>
      <c r="X24" s="1" t="s">
        <v>117</v>
      </c>
      <c r="Y24" s="1" t="s">
        <v>76</v>
      </c>
      <c r="Z24" s="1" t="s">
        <v>1468</v>
      </c>
      <c r="AA24" s="1" t="s">
        <v>1469</v>
      </c>
      <c r="AB24" s="1" t="s">
        <v>1470</v>
      </c>
      <c r="AC24" s="1" t="s">
        <v>1484</v>
      </c>
      <c r="AD24" s="1" t="s">
        <v>1472</v>
      </c>
      <c r="AH24" s="1" t="s">
        <v>77</v>
      </c>
      <c r="AI24" s="1" t="s">
        <v>78</v>
      </c>
      <c r="AJ24" s="1" t="s">
        <v>79</v>
      </c>
      <c r="AK24" s="1" t="s">
        <v>1486</v>
      </c>
      <c r="AL24" s="1" t="s">
        <v>1474</v>
      </c>
      <c r="AM24" s="1" t="s">
        <v>80</v>
      </c>
      <c r="AO24" s="1" t="s">
        <v>1475</v>
      </c>
      <c r="AP24" s="1" t="s">
        <v>1476</v>
      </c>
      <c r="AQ24" s="1" t="s">
        <v>1477</v>
      </c>
      <c r="AR24" s="1" t="s">
        <v>81</v>
      </c>
      <c r="AS24" s="1" t="s">
        <v>82</v>
      </c>
      <c r="AV24" s="1" t="s">
        <v>83</v>
      </c>
      <c r="AW24" s="1" t="s">
        <v>84</v>
      </c>
      <c r="AY24" s="1" t="s">
        <v>85</v>
      </c>
      <c r="BB24" s="1" t="s">
        <v>86</v>
      </c>
      <c r="BC24" s="1" t="s">
        <v>1478</v>
      </c>
      <c r="BF24" s="1" t="s">
        <v>87</v>
      </c>
      <c r="BH24" s="1" t="s">
        <v>88</v>
      </c>
      <c r="BI24" s="1" t="s">
        <v>89</v>
      </c>
      <c r="BJ24" s="1" t="s">
        <v>90</v>
      </c>
    </row>
    <row r="25" spans="1:62">
      <c r="A25" s="25" t="s">
        <v>1839</v>
      </c>
      <c r="B25" s="25" t="e">
        <f>予測地点設定!#REF!</f>
        <v>#REF!</v>
      </c>
      <c r="C25" s="25" t="e">
        <f>予測地点設定!#REF!</f>
        <v>#REF!</v>
      </c>
      <c r="P25" s="1" t="s">
        <v>1479</v>
      </c>
      <c r="Q25" s="1" t="s">
        <v>91</v>
      </c>
      <c r="R25" s="1" t="s">
        <v>113</v>
      </c>
      <c r="S25" s="1" t="s">
        <v>93</v>
      </c>
      <c r="T25" s="1" t="s">
        <v>94</v>
      </c>
      <c r="U25" s="1" t="s">
        <v>95</v>
      </c>
      <c r="V25" s="1" t="s">
        <v>96</v>
      </c>
      <c r="W25" s="1" t="s">
        <v>1480</v>
      </c>
      <c r="X25" s="1" t="s">
        <v>138</v>
      </c>
      <c r="Y25" s="1" t="s">
        <v>98</v>
      </c>
      <c r="Z25" s="1" t="s">
        <v>1481</v>
      </c>
      <c r="AA25" s="1" t="s">
        <v>1482</v>
      </c>
      <c r="AB25" s="1" t="s">
        <v>1483</v>
      </c>
      <c r="AC25" s="1" t="s">
        <v>1496</v>
      </c>
      <c r="AD25" s="1" t="s">
        <v>1485</v>
      </c>
      <c r="AH25" s="1" t="s">
        <v>99</v>
      </c>
      <c r="AI25" s="1" t="s">
        <v>100</v>
      </c>
      <c r="AJ25" s="1" t="s">
        <v>101</v>
      </c>
      <c r="AK25" s="1" t="s">
        <v>1498</v>
      </c>
      <c r="AL25" s="1" t="s">
        <v>1487</v>
      </c>
      <c r="AM25" s="1" t="s">
        <v>102</v>
      </c>
      <c r="AO25" s="1" t="s">
        <v>1488</v>
      </c>
      <c r="AP25" s="1" t="s">
        <v>1500</v>
      </c>
      <c r="AQ25" s="1" t="s">
        <v>1489</v>
      </c>
      <c r="AR25" s="1" t="s">
        <v>103</v>
      </c>
      <c r="AS25" s="1" t="s">
        <v>104</v>
      </c>
      <c r="AV25" s="1" t="s">
        <v>105</v>
      </c>
      <c r="AW25" s="1" t="s">
        <v>106</v>
      </c>
      <c r="BB25" s="1" t="s">
        <v>107</v>
      </c>
      <c r="BC25" s="1" t="s">
        <v>1490</v>
      </c>
      <c r="BF25" s="1" t="s">
        <v>108</v>
      </c>
      <c r="BH25" s="1" t="s">
        <v>109</v>
      </c>
      <c r="BI25" s="1" t="s">
        <v>110</v>
      </c>
      <c r="BJ25" s="1" t="s">
        <v>111</v>
      </c>
    </row>
    <row r="26" spans="1:62">
      <c r="A26" s="65" t="s">
        <v>1818</v>
      </c>
      <c r="B26" s="25" t="e">
        <f>予測地点設定!#REF!</f>
        <v>#REF!</v>
      </c>
      <c r="P26" s="1" t="s">
        <v>1491</v>
      </c>
      <c r="Q26" s="1" t="s">
        <v>112</v>
      </c>
      <c r="R26" s="1" t="s">
        <v>134</v>
      </c>
      <c r="S26" s="1" t="s">
        <v>114</v>
      </c>
      <c r="U26" s="1" t="s">
        <v>115</v>
      </c>
      <c r="V26" s="1" t="s">
        <v>116</v>
      </c>
      <c r="W26" s="1" t="s">
        <v>1492</v>
      </c>
      <c r="Y26" s="1" t="s">
        <v>118</v>
      </c>
      <c r="Z26" s="1" t="s">
        <v>1493</v>
      </c>
      <c r="AA26" s="1" t="s">
        <v>1494</v>
      </c>
      <c r="AB26" s="1" t="s">
        <v>1495</v>
      </c>
      <c r="AC26" s="1" t="s">
        <v>1519</v>
      </c>
      <c r="AD26" s="1" t="s">
        <v>1497</v>
      </c>
      <c r="AH26" s="1" t="s">
        <v>119</v>
      </c>
      <c r="AI26" s="1" t="s">
        <v>120</v>
      </c>
      <c r="AJ26" s="1" t="s">
        <v>121</v>
      </c>
      <c r="AK26" s="1" t="s">
        <v>1509</v>
      </c>
      <c r="AL26" s="1" t="s">
        <v>1499</v>
      </c>
      <c r="AM26" s="1" t="s">
        <v>122</v>
      </c>
      <c r="AO26" s="1" t="s">
        <v>123</v>
      </c>
      <c r="AP26" s="1" t="s">
        <v>1511</v>
      </c>
      <c r="AQ26" s="1" t="s">
        <v>1501</v>
      </c>
      <c r="AR26" s="1" t="s">
        <v>124</v>
      </c>
      <c r="AS26" s="1" t="s">
        <v>125</v>
      </c>
      <c r="AV26" s="1" t="s">
        <v>126</v>
      </c>
      <c r="AW26" s="1" t="s">
        <v>127</v>
      </c>
      <c r="BB26" s="1" t="s">
        <v>128</v>
      </c>
      <c r="BC26" s="1" t="s">
        <v>1502</v>
      </c>
      <c r="BF26" s="1" t="s">
        <v>129</v>
      </c>
      <c r="BH26" s="1" t="s">
        <v>130</v>
      </c>
      <c r="BI26" s="1" t="s">
        <v>131</v>
      </c>
      <c r="BJ26" s="1" t="s">
        <v>132</v>
      </c>
    </row>
    <row r="27" spans="1:62">
      <c r="A27" s="65" t="s">
        <v>1832</v>
      </c>
      <c r="B27" s="25" t="e">
        <f>予測地点設定!#REF!</f>
        <v>#REF!</v>
      </c>
      <c r="C27" s="25" t="e">
        <f>予測地点設定!#REF!</f>
        <v>#REF!</v>
      </c>
      <c r="D27" s="25" t="e">
        <f>予測地点設定!#REF!</f>
        <v>#REF!</v>
      </c>
      <c r="P27" s="1" t="s">
        <v>1503</v>
      </c>
      <c r="Q27" s="1" t="s">
        <v>133</v>
      </c>
      <c r="R27" s="1" t="s">
        <v>154</v>
      </c>
      <c r="S27" s="1" t="s">
        <v>135</v>
      </c>
      <c r="U27" s="1" t="s">
        <v>136</v>
      </c>
      <c r="V27" s="1" t="s">
        <v>137</v>
      </c>
      <c r="W27" s="1" t="s">
        <v>1504</v>
      </c>
      <c r="Y27" s="1" t="s">
        <v>139</v>
      </c>
      <c r="Z27" s="1" t="s">
        <v>1505</v>
      </c>
      <c r="AA27" s="1" t="s">
        <v>1506</v>
      </c>
      <c r="AB27" s="1" t="s">
        <v>1507</v>
      </c>
      <c r="AC27" s="1" t="s">
        <v>1529</v>
      </c>
      <c r="AD27" s="1" t="s">
        <v>1508</v>
      </c>
      <c r="AH27" s="1" t="s">
        <v>140</v>
      </c>
      <c r="AI27" s="1" t="s">
        <v>141</v>
      </c>
      <c r="AJ27" s="1" t="s">
        <v>142</v>
      </c>
      <c r="AK27" s="1" t="s">
        <v>1520</v>
      </c>
      <c r="AL27" s="1" t="s">
        <v>1510</v>
      </c>
      <c r="AM27" s="1" t="s">
        <v>143</v>
      </c>
      <c r="AO27" s="1" t="s">
        <v>144</v>
      </c>
      <c r="AP27" s="1" t="s">
        <v>1522</v>
      </c>
      <c r="AQ27" s="1" t="s">
        <v>1512</v>
      </c>
      <c r="AR27" s="1" t="s">
        <v>145</v>
      </c>
      <c r="AS27" s="1" t="s">
        <v>146</v>
      </c>
      <c r="AV27" s="1" t="s">
        <v>147</v>
      </c>
      <c r="AW27" s="1" t="s">
        <v>148</v>
      </c>
      <c r="BB27" s="1" t="s">
        <v>149</v>
      </c>
      <c r="BC27" s="1" t="s">
        <v>1513</v>
      </c>
      <c r="BF27" s="1" t="s">
        <v>150</v>
      </c>
      <c r="BI27" s="1" t="s">
        <v>151</v>
      </c>
      <c r="BJ27" s="1" t="s">
        <v>152</v>
      </c>
    </row>
    <row r="28" spans="1:62">
      <c r="A28" s="65" t="s">
        <v>1833</v>
      </c>
      <c r="B28" s="25" t="e">
        <f>予測地点設定!#REF!</f>
        <v>#REF!</v>
      </c>
      <c r="C28" s="25" t="e">
        <f>予測地点設定!#REF!</f>
        <v>#REF!</v>
      </c>
      <c r="D28" s="25" t="e">
        <f>予測地点設定!#REF!</f>
        <v>#REF!</v>
      </c>
      <c r="P28" s="1" t="s">
        <v>1514</v>
      </c>
      <c r="Q28" s="1" t="s">
        <v>153</v>
      </c>
      <c r="R28" s="1" t="s">
        <v>173</v>
      </c>
      <c r="S28" s="1" t="s">
        <v>155</v>
      </c>
      <c r="U28" s="1" t="s">
        <v>156</v>
      </c>
      <c r="V28" s="1" t="s">
        <v>157</v>
      </c>
      <c r="W28" s="1" t="s">
        <v>1515</v>
      </c>
      <c r="Y28" s="1" t="s">
        <v>158</v>
      </c>
      <c r="Z28" s="1" t="s">
        <v>1516</v>
      </c>
      <c r="AA28" s="1" t="s">
        <v>1517</v>
      </c>
      <c r="AB28" s="1" t="s">
        <v>1518</v>
      </c>
      <c r="AC28" s="1" t="s">
        <v>1540</v>
      </c>
      <c r="AD28" s="1" t="s">
        <v>159</v>
      </c>
      <c r="AI28" s="1" t="s">
        <v>160</v>
      </c>
      <c r="AJ28" s="1" t="s">
        <v>161</v>
      </c>
      <c r="AK28" s="1" t="s">
        <v>1530</v>
      </c>
      <c r="AL28" s="1" t="s">
        <v>1521</v>
      </c>
      <c r="AM28" s="1" t="s">
        <v>162</v>
      </c>
      <c r="AO28" s="1" t="s">
        <v>163</v>
      </c>
      <c r="AP28" s="1" t="s">
        <v>1532</v>
      </c>
      <c r="AQ28" s="1" t="s">
        <v>1523</v>
      </c>
      <c r="AR28" s="1" t="s">
        <v>164</v>
      </c>
      <c r="AS28" s="1" t="s">
        <v>165</v>
      </c>
      <c r="AV28" s="1" t="s">
        <v>166</v>
      </c>
      <c r="AW28" s="1" t="s">
        <v>167</v>
      </c>
      <c r="BB28" s="1" t="s">
        <v>168</v>
      </c>
      <c r="BC28" s="1" t="s">
        <v>1524</v>
      </c>
      <c r="BF28" s="1" t="s">
        <v>169</v>
      </c>
      <c r="BI28" s="1" t="s">
        <v>170</v>
      </c>
      <c r="BJ28" s="1" t="s">
        <v>171</v>
      </c>
    </row>
    <row r="29" spans="1:62">
      <c r="A29" s="25" t="s">
        <v>1840</v>
      </c>
      <c r="B29" s="25" t="e">
        <f>予測地点設定!#REF!</f>
        <v>#REF!</v>
      </c>
      <c r="P29" s="1" t="s">
        <v>1525</v>
      </c>
      <c r="Q29" s="1" t="s">
        <v>172</v>
      </c>
      <c r="R29" s="1" t="s">
        <v>192</v>
      </c>
      <c r="S29" s="1" t="s">
        <v>174</v>
      </c>
      <c r="U29" s="1" t="s">
        <v>175</v>
      </c>
      <c r="V29" s="1" t="s">
        <v>176</v>
      </c>
      <c r="W29" s="1" t="s">
        <v>1526</v>
      </c>
      <c r="Y29" s="1" t="s">
        <v>177</v>
      </c>
      <c r="Z29" s="1" t="s">
        <v>1527</v>
      </c>
      <c r="AA29" s="1" t="s">
        <v>1528</v>
      </c>
      <c r="AB29" s="1" t="s">
        <v>1281</v>
      </c>
      <c r="AC29" s="1" t="s">
        <v>1552</v>
      </c>
      <c r="AD29" s="1" t="s">
        <v>178</v>
      </c>
      <c r="AI29" s="1" t="s">
        <v>179</v>
      </c>
      <c r="AJ29" s="1" t="s">
        <v>180</v>
      </c>
      <c r="AK29" s="1" t="s">
        <v>1541</v>
      </c>
      <c r="AL29" s="1" t="s">
        <v>1531</v>
      </c>
      <c r="AM29" s="1" t="s">
        <v>181</v>
      </c>
      <c r="AO29" s="1" t="s">
        <v>182</v>
      </c>
      <c r="AP29" s="1" t="s">
        <v>1543</v>
      </c>
      <c r="AQ29" s="1" t="s">
        <v>1533</v>
      </c>
      <c r="AR29" s="1" t="s">
        <v>183</v>
      </c>
      <c r="AS29" s="1" t="s">
        <v>184</v>
      </c>
      <c r="AV29" s="1" t="s">
        <v>185</v>
      </c>
      <c r="AW29" s="1" t="s">
        <v>186</v>
      </c>
      <c r="BB29" s="1" t="s">
        <v>187</v>
      </c>
      <c r="BC29" s="1" t="s">
        <v>1534</v>
      </c>
      <c r="BF29" s="1" t="s">
        <v>188</v>
      </c>
      <c r="BI29" s="1" t="s">
        <v>189</v>
      </c>
      <c r="BJ29" s="1" t="s">
        <v>190</v>
      </c>
    </row>
    <row r="30" spans="1:62">
      <c r="A30" s="65" t="s">
        <v>1818</v>
      </c>
      <c r="B30" s="25" t="e">
        <f>予測地点設定!#REF!</f>
        <v>#REF!</v>
      </c>
      <c r="P30" s="1" t="s">
        <v>1535</v>
      </c>
      <c r="Q30" s="1" t="s">
        <v>191</v>
      </c>
      <c r="R30" s="1" t="s">
        <v>209</v>
      </c>
      <c r="S30" s="1" t="s">
        <v>193</v>
      </c>
      <c r="U30" s="1" t="s">
        <v>194</v>
      </c>
      <c r="V30" s="1" t="s">
        <v>195</v>
      </c>
      <c r="W30" s="1" t="s">
        <v>1536</v>
      </c>
      <c r="Y30" s="1" t="s">
        <v>196</v>
      </c>
      <c r="Z30" s="1" t="s">
        <v>1537</v>
      </c>
      <c r="AA30" s="1" t="s">
        <v>1538</v>
      </c>
      <c r="AB30" s="1" t="s">
        <v>1539</v>
      </c>
      <c r="AC30" s="1" t="s">
        <v>1562</v>
      </c>
      <c r="AD30" s="1" t="s">
        <v>197</v>
      </c>
      <c r="AI30" s="1" t="s">
        <v>198</v>
      </c>
      <c r="AJ30" s="1" t="s">
        <v>199</v>
      </c>
      <c r="AK30" s="1" t="s">
        <v>1553</v>
      </c>
      <c r="AL30" s="1" t="s">
        <v>1542</v>
      </c>
      <c r="AO30" s="1" t="s">
        <v>200</v>
      </c>
      <c r="AP30" s="1" t="s">
        <v>1555</v>
      </c>
      <c r="AQ30" s="1" t="s">
        <v>1544</v>
      </c>
      <c r="AR30" s="1" t="s">
        <v>201</v>
      </c>
      <c r="AS30" s="1" t="s">
        <v>202</v>
      </c>
      <c r="AV30" s="1" t="s">
        <v>1545</v>
      </c>
      <c r="AW30" s="1" t="s">
        <v>203</v>
      </c>
      <c r="BB30" s="1" t="s">
        <v>204</v>
      </c>
      <c r="BC30" s="1" t="s">
        <v>1546</v>
      </c>
      <c r="BF30" s="1" t="s">
        <v>205</v>
      </c>
      <c r="BI30" s="1" t="s">
        <v>206</v>
      </c>
      <c r="BJ30" s="1" t="s">
        <v>207</v>
      </c>
    </row>
    <row r="31" spans="1:62">
      <c r="A31" s="65" t="s">
        <v>1832</v>
      </c>
      <c r="B31" s="25" t="e">
        <f>予測地点設定!#REF!</f>
        <v>#REF!</v>
      </c>
      <c r="C31" s="25" t="e">
        <f>予測地点設定!#REF!</f>
        <v>#REF!</v>
      </c>
      <c r="D31" s="25" t="e">
        <f>予測地点設定!#REF!</f>
        <v>#REF!</v>
      </c>
      <c r="P31" s="1" t="s">
        <v>1547</v>
      </c>
      <c r="Q31" s="1" t="s">
        <v>208</v>
      </c>
      <c r="R31" s="1" t="s">
        <v>224</v>
      </c>
      <c r="S31" s="1" t="s">
        <v>210</v>
      </c>
      <c r="U31" s="1" t="s">
        <v>211</v>
      </c>
      <c r="V31" s="1" t="s">
        <v>212</v>
      </c>
      <c r="W31" s="1" t="s">
        <v>1548</v>
      </c>
      <c r="Y31" s="1" t="s">
        <v>213</v>
      </c>
      <c r="Z31" s="1" t="s">
        <v>1549</v>
      </c>
      <c r="AA31" s="1" t="s">
        <v>1550</v>
      </c>
      <c r="AB31" s="1" t="s">
        <v>1551</v>
      </c>
      <c r="AC31" s="1" t="s">
        <v>1572</v>
      </c>
      <c r="AD31" s="1" t="s">
        <v>214</v>
      </c>
      <c r="AI31" s="1" t="s">
        <v>215</v>
      </c>
      <c r="AJ31" s="1" t="s">
        <v>216</v>
      </c>
      <c r="AK31" s="1" t="s">
        <v>1563</v>
      </c>
      <c r="AL31" s="1" t="s">
        <v>1554</v>
      </c>
      <c r="AO31" s="1" t="s">
        <v>217</v>
      </c>
      <c r="AP31" s="1" t="s">
        <v>1565</v>
      </c>
      <c r="AQ31" s="1" t="s">
        <v>1556</v>
      </c>
      <c r="AR31" s="1" t="s">
        <v>218</v>
      </c>
      <c r="BB31" s="1" t="s">
        <v>219</v>
      </c>
      <c r="BC31" s="1" t="s">
        <v>1557</v>
      </c>
      <c r="BF31" s="1" t="s">
        <v>220</v>
      </c>
      <c r="BI31" s="1" t="s">
        <v>221</v>
      </c>
      <c r="BJ31" s="1" t="s">
        <v>222</v>
      </c>
    </row>
    <row r="32" spans="1:62">
      <c r="A32" s="65" t="s">
        <v>1833</v>
      </c>
      <c r="B32" s="25" t="e">
        <f>予測地点設定!#REF!</f>
        <v>#REF!</v>
      </c>
      <c r="C32" s="25" t="e">
        <f>予測地点設定!#REF!</f>
        <v>#REF!</v>
      </c>
      <c r="D32" s="25" t="e">
        <f>予測地点設定!#REF!</f>
        <v>#REF!</v>
      </c>
      <c r="P32" s="1" t="s">
        <v>1558</v>
      </c>
      <c r="Q32" s="1" t="s">
        <v>223</v>
      </c>
      <c r="R32" s="1" t="s">
        <v>240</v>
      </c>
      <c r="S32" s="1" t="s">
        <v>225</v>
      </c>
      <c r="U32" s="1" t="s">
        <v>226</v>
      </c>
      <c r="V32" s="1" t="s">
        <v>227</v>
      </c>
      <c r="W32" s="1" t="s">
        <v>1559</v>
      </c>
      <c r="Y32" s="1" t="s">
        <v>228</v>
      </c>
      <c r="Z32" s="1" t="s">
        <v>1569</v>
      </c>
      <c r="AA32" s="1" t="s">
        <v>1560</v>
      </c>
      <c r="AB32" s="1" t="s">
        <v>1561</v>
      </c>
      <c r="AC32" s="1" t="s">
        <v>1581</v>
      </c>
      <c r="AD32" s="1" t="s">
        <v>229</v>
      </c>
      <c r="AI32" s="1" t="s">
        <v>230</v>
      </c>
      <c r="AJ32" s="1" t="s">
        <v>231</v>
      </c>
      <c r="AK32" s="1" t="s">
        <v>232</v>
      </c>
      <c r="AL32" s="1" t="s">
        <v>1564</v>
      </c>
      <c r="AO32" s="1" t="s">
        <v>233</v>
      </c>
      <c r="AP32" s="1" t="s">
        <v>1574</v>
      </c>
      <c r="AQ32" s="1" t="s">
        <v>1566</v>
      </c>
      <c r="AR32" s="1" t="s">
        <v>234</v>
      </c>
      <c r="BB32" s="1" t="s">
        <v>235</v>
      </c>
      <c r="BC32" s="1" t="s">
        <v>1567</v>
      </c>
      <c r="BF32" s="1" t="s">
        <v>236</v>
      </c>
      <c r="BI32" s="1" t="s">
        <v>237</v>
      </c>
      <c r="BJ32" s="1" t="s">
        <v>238</v>
      </c>
    </row>
    <row r="33" spans="1:62">
      <c r="A33" s="25" t="s">
        <v>1841</v>
      </c>
      <c r="B33" s="25" t="e">
        <f>予測地点設定!#REF!</f>
        <v>#REF!</v>
      </c>
      <c r="P33" s="1" t="s">
        <v>1568</v>
      </c>
      <c r="Q33" s="1" t="s">
        <v>239</v>
      </c>
      <c r="R33" s="1" t="s">
        <v>257</v>
      </c>
      <c r="S33" s="1" t="s">
        <v>241</v>
      </c>
      <c r="U33" s="1" t="s">
        <v>242</v>
      </c>
      <c r="V33" s="1" t="s">
        <v>243</v>
      </c>
      <c r="W33" s="1" t="s">
        <v>244</v>
      </c>
      <c r="Y33" s="1" t="s">
        <v>245</v>
      </c>
      <c r="Z33" s="1" t="s">
        <v>1578</v>
      </c>
      <c r="AA33" s="1" t="s">
        <v>1570</v>
      </c>
      <c r="AB33" s="1" t="s">
        <v>1571</v>
      </c>
      <c r="AC33" s="1" t="s">
        <v>1590</v>
      </c>
      <c r="AD33" s="1" t="s">
        <v>246</v>
      </c>
      <c r="AI33" s="1" t="s">
        <v>247</v>
      </c>
      <c r="AJ33" s="1" t="s">
        <v>248</v>
      </c>
      <c r="AK33" s="1" t="s">
        <v>249</v>
      </c>
      <c r="AL33" s="1" t="s">
        <v>1573</v>
      </c>
      <c r="AO33" s="1" t="s">
        <v>250</v>
      </c>
      <c r="AP33" s="1" t="s">
        <v>1583</v>
      </c>
      <c r="AQ33" s="1" t="s">
        <v>1575</v>
      </c>
      <c r="AR33" s="1" t="s">
        <v>251</v>
      </c>
      <c r="BB33" s="1" t="s">
        <v>252</v>
      </c>
      <c r="BC33" s="1" t="s">
        <v>1576</v>
      </c>
      <c r="BF33" s="1" t="s">
        <v>253</v>
      </c>
      <c r="BI33" s="1" t="s">
        <v>254</v>
      </c>
      <c r="BJ33" s="1" t="s">
        <v>255</v>
      </c>
    </row>
    <row r="34" spans="1:62">
      <c r="A34" s="65" t="s">
        <v>1818</v>
      </c>
      <c r="B34" s="25" t="e">
        <f>予測地点設定!#REF!</f>
        <v>#REF!</v>
      </c>
      <c r="P34" s="1" t="s">
        <v>1577</v>
      </c>
      <c r="Q34" s="1" t="s">
        <v>256</v>
      </c>
      <c r="S34" s="1" t="s">
        <v>258</v>
      </c>
      <c r="U34" s="1" t="s">
        <v>259</v>
      </c>
      <c r="V34" s="1" t="s">
        <v>260</v>
      </c>
      <c r="W34" s="1" t="s">
        <v>261</v>
      </c>
      <c r="Y34" s="1" t="s">
        <v>262</v>
      </c>
      <c r="Z34" s="1" t="s">
        <v>1587</v>
      </c>
      <c r="AA34" s="1" t="s">
        <v>1579</v>
      </c>
      <c r="AB34" s="1" t="s">
        <v>1580</v>
      </c>
      <c r="AC34" s="1" t="s">
        <v>1599</v>
      </c>
      <c r="AD34" s="1" t="s">
        <v>263</v>
      </c>
      <c r="AI34" s="1" t="s">
        <v>264</v>
      </c>
      <c r="AJ34" s="1" t="s">
        <v>265</v>
      </c>
      <c r="AK34" s="1" t="s">
        <v>266</v>
      </c>
      <c r="AL34" s="1" t="s">
        <v>1582</v>
      </c>
      <c r="AO34" s="1" t="s">
        <v>267</v>
      </c>
      <c r="AP34" s="1" t="s">
        <v>1592</v>
      </c>
      <c r="AQ34" s="1" t="s">
        <v>1584</v>
      </c>
      <c r="AR34" s="1" t="s">
        <v>268</v>
      </c>
      <c r="BB34" s="1" t="s">
        <v>269</v>
      </c>
      <c r="BC34" s="1" t="s">
        <v>1585</v>
      </c>
      <c r="BF34" s="1" t="s">
        <v>270</v>
      </c>
      <c r="BI34" s="1" t="s">
        <v>271</v>
      </c>
      <c r="BJ34" s="1" t="s">
        <v>272</v>
      </c>
    </row>
    <row r="35" spans="1:62">
      <c r="A35" s="65" t="s">
        <v>1832</v>
      </c>
      <c r="B35" s="25" t="e">
        <f>予測地点設定!#REF!</f>
        <v>#REF!</v>
      </c>
      <c r="C35" s="25" t="e">
        <f>予測地点設定!#REF!</f>
        <v>#REF!</v>
      </c>
      <c r="D35" s="25" t="e">
        <f>予測地点設定!#REF!</f>
        <v>#REF!</v>
      </c>
      <c r="P35" s="1" t="s">
        <v>1586</v>
      </c>
      <c r="Q35" s="1" t="s">
        <v>273</v>
      </c>
      <c r="S35" s="1" t="s">
        <v>274</v>
      </c>
      <c r="U35" s="1" t="s">
        <v>275</v>
      </c>
      <c r="V35" s="1" t="s">
        <v>276</v>
      </c>
      <c r="W35" s="1" t="s">
        <v>277</v>
      </c>
      <c r="Y35" s="1" t="s">
        <v>279</v>
      </c>
      <c r="Z35" s="1" t="s">
        <v>1596</v>
      </c>
      <c r="AA35" s="1" t="s">
        <v>1588</v>
      </c>
      <c r="AB35" s="1" t="s">
        <v>1589</v>
      </c>
      <c r="AC35" s="1" t="s">
        <v>1608</v>
      </c>
      <c r="AD35" s="1" t="s">
        <v>280</v>
      </c>
      <c r="AI35" s="1" t="s">
        <v>281</v>
      </c>
      <c r="AJ35" s="1" t="s">
        <v>282</v>
      </c>
      <c r="AK35" s="1" t="s">
        <v>283</v>
      </c>
      <c r="AL35" s="1" t="s">
        <v>1591</v>
      </c>
      <c r="AO35" s="1" t="s">
        <v>284</v>
      </c>
      <c r="AP35" s="1" t="s">
        <v>1601</v>
      </c>
      <c r="AQ35" s="1" t="s">
        <v>1593</v>
      </c>
      <c r="AR35" s="1" t="s">
        <v>285</v>
      </c>
      <c r="BC35" s="1" t="s">
        <v>1594</v>
      </c>
      <c r="BF35" s="1" t="s">
        <v>286</v>
      </c>
      <c r="BI35" s="1" t="s">
        <v>287</v>
      </c>
      <c r="BJ35" s="1" t="s">
        <v>288</v>
      </c>
    </row>
    <row r="36" spans="1:62">
      <c r="A36" s="65" t="s">
        <v>1833</v>
      </c>
      <c r="B36" s="25" t="e">
        <f>予測地点設定!#REF!</f>
        <v>#REF!</v>
      </c>
      <c r="C36" s="25" t="e">
        <f>予測地点設定!#REF!</f>
        <v>#REF!</v>
      </c>
      <c r="D36" s="25" t="e">
        <f>予測地点設定!#REF!</f>
        <v>#REF!</v>
      </c>
      <c r="P36" s="1" t="s">
        <v>1595</v>
      </c>
      <c r="Q36" s="1" t="s">
        <v>289</v>
      </c>
      <c r="S36" s="1" t="s">
        <v>290</v>
      </c>
      <c r="V36" s="1" t="s">
        <v>291</v>
      </c>
      <c r="W36" s="1" t="s">
        <v>292</v>
      </c>
      <c r="Z36" s="1" t="s">
        <v>1605</v>
      </c>
      <c r="AA36" s="1" t="s">
        <v>1597</v>
      </c>
      <c r="AB36" s="1" t="s">
        <v>1598</v>
      </c>
      <c r="AC36" s="1" t="s">
        <v>1617</v>
      </c>
      <c r="AD36" s="1" t="s">
        <v>293</v>
      </c>
      <c r="AI36" s="1" t="s">
        <v>294</v>
      </c>
      <c r="AJ36" s="1" t="s">
        <v>295</v>
      </c>
      <c r="AK36" s="1" t="s">
        <v>296</v>
      </c>
      <c r="AL36" s="1" t="s">
        <v>1600</v>
      </c>
      <c r="AO36" s="1" t="s">
        <v>297</v>
      </c>
      <c r="AP36" s="1" t="s">
        <v>1610</v>
      </c>
      <c r="AQ36" s="1" t="s">
        <v>1602</v>
      </c>
      <c r="AR36" s="1" t="s">
        <v>298</v>
      </c>
      <c r="BC36" s="1" t="s">
        <v>1603</v>
      </c>
      <c r="BF36" s="1" t="s">
        <v>299</v>
      </c>
      <c r="BI36" s="1" t="s">
        <v>300</v>
      </c>
      <c r="BJ36" s="1" t="s">
        <v>301</v>
      </c>
    </row>
    <row r="37" spans="1:62">
      <c r="A37" s="25" t="s">
        <v>1842</v>
      </c>
      <c r="B37" s="25" t="e">
        <f>予測地点設定!#REF!</f>
        <v>#REF!</v>
      </c>
      <c r="P37" s="1" t="s">
        <v>1604</v>
      </c>
      <c r="Q37" s="1" t="s">
        <v>302</v>
      </c>
      <c r="S37" s="1" t="s">
        <v>303</v>
      </c>
      <c r="V37" s="1" t="s">
        <v>304</v>
      </c>
      <c r="W37" s="1" t="s">
        <v>305</v>
      </c>
      <c r="Z37" s="1" t="s">
        <v>1614</v>
      </c>
      <c r="AA37" s="1" t="s">
        <v>1606</v>
      </c>
      <c r="AB37" s="1" t="s">
        <v>1607</v>
      </c>
      <c r="AC37" s="1" t="s">
        <v>1625</v>
      </c>
      <c r="AD37" s="1" t="s">
        <v>306</v>
      </c>
      <c r="AI37" s="1" t="s">
        <v>307</v>
      </c>
      <c r="AJ37" s="1" t="s">
        <v>308</v>
      </c>
      <c r="AK37" s="1" t="s">
        <v>309</v>
      </c>
      <c r="AL37" s="1" t="s">
        <v>1609</v>
      </c>
      <c r="AP37" s="1" t="s">
        <v>1619</v>
      </c>
      <c r="AQ37" s="1" t="s">
        <v>1611</v>
      </c>
      <c r="AR37" s="1" t="s">
        <v>310</v>
      </c>
      <c r="BC37" s="1" t="s">
        <v>1612</v>
      </c>
      <c r="BF37" s="1" t="s">
        <v>311</v>
      </c>
      <c r="BI37" s="1" t="s">
        <v>312</v>
      </c>
      <c r="BJ37" s="1" t="s">
        <v>313</v>
      </c>
    </row>
    <row r="38" spans="1:62">
      <c r="A38" s="65" t="s">
        <v>1818</v>
      </c>
      <c r="B38" s="25" t="e">
        <f>予測地点設定!#REF!</f>
        <v>#REF!</v>
      </c>
      <c r="P38" s="1" t="s">
        <v>1613</v>
      </c>
      <c r="Q38" s="1" t="s">
        <v>314</v>
      </c>
      <c r="S38" s="1" t="s">
        <v>315</v>
      </c>
      <c r="V38" s="1" t="s">
        <v>316</v>
      </c>
      <c r="W38" s="1" t="s">
        <v>317</v>
      </c>
      <c r="Z38" s="1" t="s">
        <v>1622</v>
      </c>
      <c r="AA38" s="1" t="s">
        <v>1615</v>
      </c>
      <c r="AB38" s="1" t="s">
        <v>1616</v>
      </c>
      <c r="AC38" s="1" t="s">
        <v>1633</v>
      </c>
      <c r="AI38" s="1" t="s">
        <v>318</v>
      </c>
      <c r="AJ38" s="1" t="s">
        <v>319</v>
      </c>
      <c r="AK38" s="1" t="s">
        <v>320</v>
      </c>
      <c r="AL38" s="1" t="s">
        <v>1618</v>
      </c>
      <c r="AP38" s="1" t="s">
        <v>1627</v>
      </c>
      <c r="AQ38" s="1" t="s">
        <v>321</v>
      </c>
      <c r="AR38" s="1" t="s">
        <v>322</v>
      </c>
      <c r="BC38" s="1" t="s">
        <v>1620</v>
      </c>
      <c r="BF38" s="1" t="s">
        <v>323</v>
      </c>
      <c r="BI38" s="1" t="s">
        <v>324</v>
      </c>
      <c r="BJ38" s="1" t="s">
        <v>325</v>
      </c>
    </row>
    <row r="39" spans="1:62">
      <c r="A39" s="65" t="s">
        <v>1832</v>
      </c>
      <c r="B39" s="25" t="e">
        <f>予測地点設定!#REF!</f>
        <v>#REF!</v>
      </c>
      <c r="C39" s="25" t="e">
        <f>予測地点設定!#REF!</f>
        <v>#REF!</v>
      </c>
      <c r="D39" s="25" t="e">
        <f>予測地点設定!#REF!</f>
        <v>#REF!</v>
      </c>
      <c r="P39" s="1" t="s">
        <v>1621</v>
      </c>
      <c r="Q39" s="1" t="s">
        <v>326</v>
      </c>
      <c r="S39" s="1" t="s">
        <v>327</v>
      </c>
      <c r="V39" s="1" t="s">
        <v>328</v>
      </c>
      <c r="W39" s="1" t="s">
        <v>329</v>
      </c>
      <c r="Z39" s="1" t="s">
        <v>1630</v>
      </c>
      <c r="AA39" s="1" t="s">
        <v>1623</v>
      </c>
      <c r="AB39" s="1" t="s">
        <v>1624</v>
      </c>
      <c r="AC39" s="1" t="s">
        <v>1641</v>
      </c>
      <c r="AI39" s="1" t="s">
        <v>330</v>
      </c>
      <c r="AJ39" s="1" t="s">
        <v>331</v>
      </c>
      <c r="AK39" s="1" t="s">
        <v>332</v>
      </c>
      <c r="AL39" s="1" t="s">
        <v>1626</v>
      </c>
      <c r="AP39" s="1" t="s">
        <v>1635</v>
      </c>
      <c r="AQ39" s="1" t="s">
        <v>333</v>
      </c>
      <c r="AR39" s="1" t="s">
        <v>334</v>
      </c>
      <c r="BC39" s="1" t="s">
        <v>1628</v>
      </c>
      <c r="BF39" s="1" t="s">
        <v>335</v>
      </c>
      <c r="BI39" s="1" t="s">
        <v>336</v>
      </c>
      <c r="BJ39" s="1" t="s">
        <v>337</v>
      </c>
    </row>
    <row r="40" spans="1:62">
      <c r="A40" s="65" t="s">
        <v>1833</v>
      </c>
      <c r="B40" s="25" t="e">
        <f>予測地点設定!#REF!</f>
        <v>#REF!</v>
      </c>
      <c r="C40" s="25" t="e">
        <f>予測地点設定!#REF!</f>
        <v>#REF!</v>
      </c>
      <c r="D40" s="25" t="e">
        <f>予測地点設定!#REF!</f>
        <v>#REF!</v>
      </c>
      <c r="P40" s="1" t="s">
        <v>1629</v>
      </c>
      <c r="Q40" s="1" t="s">
        <v>338</v>
      </c>
      <c r="V40" s="1" t="s">
        <v>339</v>
      </c>
      <c r="W40" s="1" t="s">
        <v>340</v>
      </c>
      <c r="Z40" s="1" t="s">
        <v>1638</v>
      </c>
      <c r="AA40" s="1" t="s">
        <v>1631</v>
      </c>
      <c r="AB40" s="1" t="s">
        <v>1632</v>
      </c>
      <c r="AC40" s="1" t="s">
        <v>1647</v>
      </c>
      <c r="AI40" s="1" t="s">
        <v>341</v>
      </c>
      <c r="AJ40" s="1" t="s">
        <v>342</v>
      </c>
      <c r="AK40" s="1" t="s">
        <v>343</v>
      </c>
      <c r="AL40" s="1" t="s">
        <v>1634</v>
      </c>
      <c r="AP40" s="1" t="s">
        <v>1643</v>
      </c>
      <c r="AQ40" s="1" t="s">
        <v>344</v>
      </c>
      <c r="BC40" s="1" t="s">
        <v>1636</v>
      </c>
      <c r="BF40" s="1" t="s">
        <v>345</v>
      </c>
      <c r="BI40" s="1" t="s">
        <v>346</v>
      </c>
      <c r="BJ40" s="1" t="s">
        <v>347</v>
      </c>
    </row>
    <row r="41" spans="1:62">
      <c r="A41" s="25" t="s">
        <v>1843</v>
      </c>
      <c r="B41" s="25" t="e">
        <f>予測地点設定!#REF!</f>
        <v>#REF!</v>
      </c>
      <c r="P41" s="1" t="s">
        <v>1637</v>
      </c>
      <c r="V41" s="1" t="s">
        <v>348</v>
      </c>
      <c r="W41" s="1" t="s">
        <v>349</v>
      </c>
      <c r="Z41" s="1" t="s">
        <v>1645</v>
      </c>
      <c r="AA41" s="1" t="s">
        <v>1639</v>
      </c>
      <c r="AB41" s="1" t="s">
        <v>1640</v>
      </c>
      <c r="AC41" s="1" t="s">
        <v>1653</v>
      </c>
      <c r="AI41" s="1" t="s">
        <v>350</v>
      </c>
      <c r="AJ41" s="1" t="s">
        <v>351</v>
      </c>
      <c r="AK41" s="1" t="s">
        <v>352</v>
      </c>
      <c r="AL41" s="1" t="s">
        <v>1642</v>
      </c>
      <c r="AP41" s="1" t="s">
        <v>1649</v>
      </c>
      <c r="AQ41" s="1" t="s">
        <v>353</v>
      </c>
      <c r="BC41" s="1" t="s">
        <v>354</v>
      </c>
      <c r="BF41" s="1" t="s">
        <v>355</v>
      </c>
      <c r="BI41" s="1" t="s">
        <v>356</v>
      </c>
      <c r="BJ41" s="1" t="s">
        <v>357</v>
      </c>
    </row>
    <row r="42" spans="1:62">
      <c r="A42" s="65" t="s">
        <v>1818</v>
      </c>
      <c r="B42" s="25" t="e">
        <f>予測地点設定!#REF!</f>
        <v>#REF!</v>
      </c>
      <c r="P42" s="1" t="s">
        <v>1644</v>
      </c>
      <c r="V42" s="1" t="s">
        <v>358</v>
      </c>
      <c r="W42" s="1" t="s">
        <v>359</v>
      </c>
      <c r="Z42" s="1" t="s">
        <v>1651</v>
      </c>
      <c r="AA42" s="1" t="s">
        <v>360</v>
      </c>
      <c r="AB42" s="1" t="s">
        <v>1646</v>
      </c>
      <c r="AC42" s="1" t="s">
        <v>1659</v>
      </c>
      <c r="AI42" s="1" t="s">
        <v>361</v>
      </c>
      <c r="AJ42" s="1" t="s">
        <v>362</v>
      </c>
      <c r="AK42" s="1" t="s">
        <v>363</v>
      </c>
      <c r="AL42" s="1" t="s">
        <v>1648</v>
      </c>
      <c r="AP42" s="1" t="s">
        <v>1655</v>
      </c>
      <c r="AQ42" s="1" t="s">
        <v>364</v>
      </c>
      <c r="BC42" s="1" t="s">
        <v>365</v>
      </c>
      <c r="BF42" s="1" t="s">
        <v>366</v>
      </c>
      <c r="BI42" s="1" t="s">
        <v>367</v>
      </c>
    </row>
    <row r="43" spans="1:62">
      <c r="A43" s="65" t="s">
        <v>1832</v>
      </c>
      <c r="B43" s="25" t="e">
        <f>予測地点設定!#REF!</f>
        <v>#REF!</v>
      </c>
      <c r="C43" s="25" t="e">
        <f>予測地点設定!#REF!</f>
        <v>#REF!</v>
      </c>
      <c r="D43" s="25" t="e">
        <f>予測地点設定!#REF!</f>
        <v>#REF!</v>
      </c>
      <c r="P43" s="1" t="s">
        <v>1650</v>
      </c>
      <c r="V43" s="1" t="s">
        <v>368</v>
      </c>
      <c r="W43" s="1" t="s">
        <v>369</v>
      </c>
      <c r="Z43" s="1" t="s">
        <v>1657</v>
      </c>
      <c r="AA43" s="1" t="s">
        <v>370</v>
      </c>
      <c r="AB43" s="1" t="s">
        <v>1652</v>
      </c>
      <c r="AC43" s="1" t="s">
        <v>1664</v>
      </c>
      <c r="AI43" s="1" t="s">
        <v>371</v>
      </c>
      <c r="AK43" s="1" t="s">
        <v>372</v>
      </c>
      <c r="AL43" s="1" t="s">
        <v>1654</v>
      </c>
      <c r="AP43" s="1" t="s">
        <v>1661</v>
      </c>
      <c r="AQ43" s="1" t="s">
        <v>373</v>
      </c>
      <c r="BC43" s="1" t="s">
        <v>374</v>
      </c>
      <c r="BF43" s="1" t="s">
        <v>375</v>
      </c>
      <c r="BI43" s="1" t="s">
        <v>376</v>
      </c>
    </row>
    <row r="44" spans="1:62">
      <c r="A44" s="65" t="s">
        <v>1833</v>
      </c>
      <c r="B44" s="25" t="e">
        <f>予測地点設定!#REF!</f>
        <v>#REF!</v>
      </c>
      <c r="C44" s="25" t="e">
        <f>予測地点設定!#REF!</f>
        <v>#REF!</v>
      </c>
      <c r="D44" s="25" t="e">
        <f>予測地点設定!#REF!</f>
        <v>#REF!</v>
      </c>
      <c r="P44" s="1" t="s">
        <v>1656</v>
      </c>
      <c r="V44" s="1" t="s">
        <v>377</v>
      </c>
      <c r="W44" s="1" t="s">
        <v>378</v>
      </c>
      <c r="Z44" s="1" t="s">
        <v>1662</v>
      </c>
      <c r="AA44" s="1" t="s">
        <v>379</v>
      </c>
      <c r="AB44" s="1" t="s">
        <v>1658</v>
      </c>
      <c r="AC44" s="1" t="s">
        <v>1669</v>
      </c>
      <c r="AI44" s="1" t="s">
        <v>380</v>
      </c>
      <c r="AL44" s="1" t="s">
        <v>1660</v>
      </c>
      <c r="AP44" s="1" t="s">
        <v>1666</v>
      </c>
      <c r="AQ44" s="1" t="s">
        <v>381</v>
      </c>
      <c r="BC44" s="1" t="s">
        <v>382</v>
      </c>
      <c r="BF44" s="1" t="s">
        <v>383</v>
      </c>
    </row>
    <row r="45" spans="1:62">
      <c r="A45" s="25" t="s">
        <v>1844</v>
      </c>
      <c r="B45" s="25">
        <f>予測地点設定!$F$37</f>
        <v>0</v>
      </c>
      <c r="P45" s="1" t="s">
        <v>1801</v>
      </c>
      <c r="V45" s="1" t="s">
        <v>384</v>
      </c>
      <c r="Z45" s="1" t="s">
        <v>1667</v>
      </c>
      <c r="AA45" s="1" t="s">
        <v>385</v>
      </c>
      <c r="AB45" s="1" t="s">
        <v>1663</v>
      </c>
      <c r="AC45" s="1" t="s">
        <v>386</v>
      </c>
      <c r="AI45" s="1" t="s">
        <v>387</v>
      </c>
      <c r="AL45" s="1" t="s">
        <v>1665</v>
      </c>
      <c r="AP45" s="1" t="s">
        <v>1671</v>
      </c>
      <c r="AQ45" s="1" t="s">
        <v>388</v>
      </c>
      <c r="BC45" s="1" t="s">
        <v>389</v>
      </c>
      <c r="BF45" s="1" t="s">
        <v>390</v>
      </c>
    </row>
    <row r="46" spans="1:62">
      <c r="A46" s="65" t="s">
        <v>1818</v>
      </c>
      <c r="P46" s="1" t="s">
        <v>1802</v>
      </c>
      <c r="V46" s="1" t="s">
        <v>391</v>
      </c>
      <c r="Z46" s="1" t="s">
        <v>1672</v>
      </c>
      <c r="AA46" s="1" t="s">
        <v>392</v>
      </c>
      <c r="AB46" s="1" t="s">
        <v>1668</v>
      </c>
      <c r="AC46" s="1" t="s">
        <v>393</v>
      </c>
      <c r="AI46" s="1" t="s">
        <v>394</v>
      </c>
      <c r="AL46" s="1" t="s">
        <v>1670</v>
      </c>
      <c r="AP46" s="1" t="s">
        <v>1675</v>
      </c>
      <c r="AQ46" s="1" t="s">
        <v>395</v>
      </c>
      <c r="BC46" s="1" t="s">
        <v>396</v>
      </c>
    </row>
    <row r="47" spans="1:62">
      <c r="A47" s="65" t="s">
        <v>1832</v>
      </c>
      <c r="B47" s="64">
        <f>予測地点設定!$I$39</f>
        <v>0</v>
      </c>
      <c r="C47" s="64">
        <f>予測地点設定!$K$39</f>
        <v>0</v>
      </c>
      <c r="D47" s="64">
        <f>予測地点設定!$M39</f>
        <v>0</v>
      </c>
      <c r="P47" s="1" t="s">
        <v>1803</v>
      </c>
      <c r="V47" s="1" t="s">
        <v>397</v>
      </c>
      <c r="Z47" s="1" t="s">
        <v>1676</v>
      </c>
      <c r="AA47" s="1" t="s">
        <v>398</v>
      </c>
      <c r="AB47" s="1" t="s">
        <v>1673</v>
      </c>
      <c r="AC47" s="1" t="s">
        <v>399</v>
      </c>
      <c r="AI47" s="1" t="s">
        <v>400</v>
      </c>
      <c r="AL47" s="1" t="s">
        <v>1674</v>
      </c>
      <c r="AP47" s="1" t="s">
        <v>1679</v>
      </c>
      <c r="AQ47" s="1" t="s">
        <v>401</v>
      </c>
      <c r="BC47" s="1" t="s">
        <v>402</v>
      </c>
    </row>
    <row r="48" spans="1:62">
      <c r="A48" s="65" t="s">
        <v>1833</v>
      </c>
      <c r="B48" s="64">
        <f>予測地点設定!$I$41</f>
        <v>0</v>
      </c>
      <c r="C48" s="64">
        <f>予測地点設定!$K$41</f>
        <v>0</v>
      </c>
      <c r="D48" s="64" t="str">
        <f>予測地点設定!$M$41</f>
        <v>6</v>
      </c>
      <c r="P48" s="1" t="s">
        <v>403</v>
      </c>
      <c r="V48" s="1" t="s">
        <v>404</v>
      </c>
      <c r="Z48" s="1" t="s">
        <v>1680</v>
      </c>
      <c r="AA48" s="1" t="s">
        <v>405</v>
      </c>
      <c r="AB48" s="1" t="s">
        <v>1677</v>
      </c>
      <c r="AC48" s="1" t="s">
        <v>406</v>
      </c>
      <c r="AI48" s="1" t="s">
        <v>407</v>
      </c>
      <c r="AL48" s="1" t="s">
        <v>1678</v>
      </c>
      <c r="AP48" s="1" t="s">
        <v>1683</v>
      </c>
      <c r="AQ48" s="1" t="s">
        <v>408</v>
      </c>
      <c r="BC48" s="1" t="s">
        <v>409</v>
      </c>
    </row>
    <row r="49" spans="1:55">
      <c r="A49" s="25" t="s">
        <v>742</v>
      </c>
      <c r="B49" s="25" t="e">
        <f>予測地点設定!#REF!</f>
        <v>#REF!</v>
      </c>
      <c r="C49" s="25" t="e">
        <f>予測地点設定!#REF!</f>
        <v>#REF!</v>
      </c>
      <c r="P49" s="1" t="s">
        <v>410</v>
      </c>
      <c r="V49" s="1" t="s">
        <v>411</v>
      </c>
      <c r="Z49" s="1" t="s">
        <v>2310</v>
      </c>
      <c r="AA49" s="1" t="s">
        <v>412</v>
      </c>
      <c r="AB49" s="1" t="s">
        <v>1681</v>
      </c>
      <c r="AC49" s="1" t="s">
        <v>413</v>
      </c>
      <c r="AI49" s="1" t="s">
        <v>421</v>
      </c>
      <c r="AL49" s="1" t="s">
        <v>1682</v>
      </c>
      <c r="AP49" s="1" t="s">
        <v>1685</v>
      </c>
      <c r="AQ49" s="1" t="s">
        <v>422</v>
      </c>
      <c r="BC49" s="1" t="s">
        <v>423</v>
      </c>
    </row>
    <row r="50" spans="1:55">
      <c r="A50" s="25" t="s">
        <v>743</v>
      </c>
      <c r="B50" s="25" t="e">
        <f>予測地点設定!#REF!</f>
        <v>#REF!</v>
      </c>
      <c r="C50" s="25" t="e">
        <f>予測地点設定!#REF!</f>
        <v>#REF!</v>
      </c>
      <c r="P50" s="1" t="s">
        <v>424</v>
      </c>
      <c r="V50" s="1" t="s">
        <v>425</v>
      </c>
      <c r="Z50" s="1" t="s">
        <v>426</v>
      </c>
      <c r="AA50" s="1" t="s">
        <v>427</v>
      </c>
      <c r="AB50" s="1" t="s">
        <v>428</v>
      </c>
      <c r="AC50" s="1" t="s">
        <v>429</v>
      </c>
      <c r="AI50" s="1" t="s">
        <v>430</v>
      </c>
      <c r="AL50" s="1" t="s">
        <v>1684</v>
      </c>
      <c r="AP50" s="1" t="s">
        <v>1687</v>
      </c>
      <c r="BC50" s="1" t="s">
        <v>431</v>
      </c>
    </row>
    <row r="51" spans="1:55">
      <c r="A51" s="25" t="s">
        <v>744</v>
      </c>
      <c r="B51" s="25" t="e">
        <f>予測地点設定!#REF!</f>
        <v>#REF!</v>
      </c>
      <c r="C51" s="25" t="e">
        <f>予測地点設定!#REF!</f>
        <v>#REF!</v>
      </c>
      <c r="P51" s="1" t="s">
        <v>432</v>
      </c>
      <c r="V51" s="1" t="s">
        <v>433</v>
      </c>
      <c r="Z51" s="1" t="s">
        <v>434</v>
      </c>
      <c r="AA51" s="1" t="s">
        <v>435</v>
      </c>
      <c r="AB51" s="1" t="s">
        <v>436</v>
      </c>
      <c r="AC51" s="1" t="s">
        <v>437</v>
      </c>
      <c r="AI51" s="1" t="s">
        <v>438</v>
      </c>
      <c r="AL51" s="1" t="s">
        <v>1686</v>
      </c>
      <c r="AP51" s="1" t="s">
        <v>1689</v>
      </c>
      <c r="BC51" s="1" t="s">
        <v>439</v>
      </c>
    </row>
    <row r="52" spans="1:55">
      <c r="A52" s="25" t="s">
        <v>745</v>
      </c>
      <c r="B52" s="25" t="e">
        <f>予測地点設定!#REF!</f>
        <v>#REF!</v>
      </c>
      <c r="C52" s="25" t="e">
        <f>予測地点設定!#REF!</f>
        <v>#REF!</v>
      </c>
      <c r="P52" s="1" t="s">
        <v>440</v>
      </c>
      <c r="V52" s="1" t="s">
        <v>441</v>
      </c>
      <c r="Z52" s="1" t="s">
        <v>442</v>
      </c>
      <c r="AA52" s="1" t="s">
        <v>443</v>
      </c>
      <c r="AB52" s="1" t="s">
        <v>444</v>
      </c>
      <c r="AC52" s="1" t="s">
        <v>445</v>
      </c>
      <c r="AI52" s="1" t="s">
        <v>446</v>
      </c>
      <c r="AL52" s="1" t="s">
        <v>1688</v>
      </c>
      <c r="AP52" s="1" t="s">
        <v>1690</v>
      </c>
      <c r="BC52" s="1" t="s">
        <v>447</v>
      </c>
    </row>
    <row r="53" spans="1:55">
      <c r="A53" s="25" t="s">
        <v>746</v>
      </c>
      <c r="B53" s="25" t="e">
        <f>予測地点設定!#REF!</f>
        <v>#REF!</v>
      </c>
      <c r="C53" s="25" t="e">
        <f>予測地点設定!#REF!</f>
        <v>#REF!</v>
      </c>
      <c r="P53" s="1" t="s">
        <v>448</v>
      </c>
      <c r="V53" s="1" t="s">
        <v>449</v>
      </c>
      <c r="Z53" s="1" t="s">
        <v>450</v>
      </c>
      <c r="AA53" s="1" t="s">
        <v>451</v>
      </c>
      <c r="AB53" s="1" t="s">
        <v>452</v>
      </c>
      <c r="AC53" s="1" t="s">
        <v>453</v>
      </c>
      <c r="AI53" s="1" t="s">
        <v>454</v>
      </c>
      <c r="AL53" s="1" t="s">
        <v>455</v>
      </c>
      <c r="AP53" s="1" t="s">
        <v>1692</v>
      </c>
      <c r="BC53" s="1" t="s">
        <v>456</v>
      </c>
    </row>
    <row r="54" spans="1:55">
      <c r="A54" s="25" t="s">
        <v>747</v>
      </c>
      <c r="B54" s="25" t="e">
        <f>予測地点設定!#REF!</f>
        <v>#REF!</v>
      </c>
      <c r="C54" s="25" t="e">
        <f>予測地点設定!#REF!</f>
        <v>#REF!</v>
      </c>
      <c r="P54" s="1" t="s">
        <v>457</v>
      </c>
      <c r="V54" s="1" t="s">
        <v>458</v>
      </c>
      <c r="Z54" s="1" t="s">
        <v>459</v>
      </c>
      <c r="AA54" s="1" t="s">
        <v>460</v>
      </c>
      <c r="AB54" s="1" t="s">
        <v>1691</v>
      </c>
      <c r="AC54" s="1" t="s">
        <v>1806</v>
      </c>
      <c r="AI54" s="1" t="s">
        <v>461</v>
      </c>
      <c r="AL54" s="1" t="s">
        <v>462</v>
      </c>
      <c r="AP54" s="1" t="s">
        <v>1694</v>
      </c>
      <c r="BC54" s="1" t="s">
        <v>463</v>
      </c>
    </row>
    <row r="55" spans="1:55">
      <c r="A55" s="25" t="s">
        <v>1376</v>
      </c>
      <c r="B55" s="25" t="e">
        <f>予測地点設定!#REF!</f>
        <v>#REF!</v>
      </c>
      <c r="C55" s="25" t="e">
        <f>予測地点設定!#REF!</f>
        <v>#REF!</v>
      </c>
      <c r="P55" s="1" t="s">
        <v>464</v>
      </c>
      <c r="V55" s="1" t="s">
        <v>465</v>
      </c>
      <c r="Z55" s="1" t="s">
        <v>466</v>
      </c>
      <c r="AA55" s="1" t="s">
        <v>467</v>
      </c>
      <c r="AB55" s="1" t="s">
        <v>1693</v>
      </c>
      <c r="AC55" s="1" t="s">
        <v>468</v>
      </c>
      <c r="AI55" s="1" t="s">
        <v>469</v>
      </c>
      <c r="AL55" s="1" t="s">
        <v>470</v>
      </c>
      <c r="AP55" s="1" t="s">
        <v>1696</v>
      </c>
      <c r="BC55" s="1" t="s">
        <v>471</v>
      </c>
    </row>
    <row r="56" spans="1:55">
      <c r="A56" s="25" t="s">
        <v>1377</v>
      </c>
      <c r="B56" s="25" t="e">
        <f>予測地点設定!#REF!</f>
        <v>#REF!</v>
      </c>
      <c r="C56" s="25" t="e">
        <f>予測地点設定!#REF!</f>
        <v>#REF!</v>
      </c>
      <c r="P56" s="1" t="s">
        <v>472</v>
      </c>
      <c r="V56" s="1" t="s">
        <v>473</v>
      </c>
      <c r="Z56" s="1" t="s">
        <v>474</v>
      </c>
      <c r="AA56" s="1" t="s">
        <v>475</v>
      </c>
      <c r="AB56" s="1" t="s">
        <v>1695</v>
      </c>
      <c r="AC56" s="1" t="s">
        <v>476</v>
      </c>
      <c r="AI56" s="1" t="s">
        <v>477</v>
      </c>
      <c r="AL56" s="1" t="s">
        <v>478</v>
      </c>
      <c r="AP56" s="1" t="s">
        <v>1698</v>
      </c>
      <c r="BC56" s="1" t="s">
        <v>479</v>
      </c>
    </row>
    <row r="57" spans="1:55">
      <c r="A57" s="25" t="s">
        <v>1378</v>
      </c>
      <c r="B57" s="25" t="e">
        <f>予測地点設定!#REF!</f>
        <v>#REF!</v>
      </c>
      <c r="C57" s="25" t="e">
        <f>予測地点設定!#REF!</f>
        <v>#REF!</v>
      </c>
      <c r="P57" s="1" t="s">
        <v>480</v>
      </c>
      <c r="V57" s="1" t="s">
        <v>481</v>
      </c>
      <c r="Z57" s="1" t="s">
        <v>482</v>
      </c>
      <c r="AA57" s="1" t="s">
        <v>483</v>
      </c>
      <c r="AB57" s="1" t="s">
        <v>1697</v>
      </c>
      <c r="AC57" s="1" t="s">
        <v>484</v>
      </c>
      <c r="AI57" s="1" t="s">
        <v>485</v>
      </c>
      <c r="AL57" s="1" t="s">
        <v>486</v>
      </c>
      <c r="AP57" s="1" t="s">
        <v>1700</v>
      </c>
      <c r="BC57" s="1" t="s">
        <v>487</v>
      </c>
    </row>
    <row r="58" spans="1:55">
      <c r="A58" s="25" t="s">
        <v>1379</v>
      </c>
      <c r="B58" s="25" t="e">
        <f>予測地点設定!#REF!</f>
        <v>#REF!</v>
      </c>
      <c r="C58" s="25" t="e">
        <f>予測地点設定!#REF!</f>
        <v>#REF!</v>
      </c>
      <c r="P58" s="1" t="s">
        <v>488</v>
      </c>
      <c r="V58" s="1" t="s">
        <v>489</v>
      </c>
      <c r="Z58" s="1" t="s">
        <v>490</v>
      </c>
      <c r="AA58" s="1" t="s">
        <v>491</v>
      </c>
      <c r="AB58" s="1" t="s">
        <v>1699</v>
      </c>
      <c r="AC58" s="1" t="s">
        <v>492</v>
      </c>
      <c r="AI58" s="1" t="s">
        <v>493</v>
      </c>
      <c r="AL58" s="1" t="s">
        <v>494</v>
      </c>
      <c r="AP58" s="1" t="s">
        <v>1702</v>
      </c>
      <c r="BC58" s="1" t="s">
        <v>495</v>
      </c>
    </row>
    <row r="59" spans="1:55">
      <c r="A59" s="25" t="s">
        <v>1380</v>
      </c>
      <c r="B59" s="25" t="e">
        <f>予測地点設定!#REF!</f>
        <v>#REF!</v>
      </c>
      <c r="C59" s="25" t="e">
        <f>予測地点設定!#REF!</f>
        <v>#REF!</v>
      </c>
      <c r="P59" s="1" t="s">
        <v>496</v>
      </c>
      <c r="V59" s="1" t="s">
        <v>497</v>
      </c>
      <c r="Z59" s="1" t="s">
        <v>498</v>
      </c>
      <c r="AA59" s="1" t="s">
        <v>499</v>
      </c>
      <c r="AB59" s="1" t="s">
        <v>1701</v>
      </c>
      <c r="AI59" s="1" t="s">
        <v>500</v>
      </c>
      <c r="AL59" s="1" t="s">
        <v>501</v>
      </c>
      <c r="AP59" s="1" t="s">
        <v>1704</v>
      </c>
      <c r="BC59" s="1" t="s">
        <v>502</v>
      </c>
    </row>
    <row r="60" spans="1:55">
      <c r="A60" s="25" t="s">
        <v>1381</v>
      </c>
      <c r="B60" s="25" t="e">
        <f>予測地点設定!#REF!</f>
        <v>#REF!</v>
      </c>
      <c r="C60" s="25" t="e">
        <f>予測地点設定!#REF!</f>
        <v>#REF!</v>
      </c>
      <c r="P60" s="1" t="s">
        <v>503</v>
      </c>
      <c r="Z60" s="1" t="s">
        <v>504</v>
      </c>
      <c r="AB60" s="1" t="s">
        <v>1703</v>
      </c>
      <c r="AI60" s="1" t="s">
        <v>505</v>
      </c>
      <c r="AL60" s="1" t="s">
        <v>506</v>
      </c>
      <c r="AP60" s="1" t="s">
        <v>1706</v>
      </c>
      <c r="BC60" s="1" t="s">
        <v>507</v>
      </c>
    </row>
    <row r="61" spans="1:55">
      <c r="A61" s="25" t="s">
        <v>1382</v>
      </c>
      <c r="B61" s="25" t="e">
        <f>予測地点設定!#REF!</f>
        <v>#REF!</v>
      </c>
      <c r="C61" s="25" t="e">
        <f>予測地点設定!#REF!</f>
        <v>#REF!</v>
      </c>
      <c r="P61" s="1" t="s">
        <v>508</v>
      </c>
      <c r="Z61" s="1" t="s">
        <v>509</v>
      </c>
      <c r="AB61" s="1" t="s">
        <v>1705</v>
      </c>
      <c r="AI61" s="1" t="s">
        <v>510</v>
      </c>
      <c r="AL61" s="1" t="s">
        <v>511</v>
      </c>
      <c r="AP61" s="1" t="s">
        <v>1708</v>
      </c>
      <c r="BC61" s="1" t="s">
        <v>512</v>
      </c>
    </row>
    <row r="62" spans="1:55">
      <c r="A62" s="25" t="s">
        <v>1383</v>
      </c>
      <c r="B62" s="25" t="e">
        <f>予測地点設定!#REF!</f>
        <v>#REF!</v>
      </c>
      <c r="C62" s="25" t="e">
        <f>予測地点設定!#REF!</f>
        <v>#REF!</v>
      </c>
      <c r="P62" s="1" t="s">
        <v>513</v>
      </c>
      <c r="Z62" s="1" t="s">
        <v>514</v>
      </c>
      <c r="AB62" s="1" t="s">
        <v>1707</v>
      </c>
      <c r="AI62" s="1" t="s">
        <v>515</v>
      </c>
      <c r="AL62" s="1" t="s">
        <v>516</v>
      </c>
      <c r="AP62" s="1" t="s">
        <v>1709</v>
      </c>
      <c r="BC62" s="1" t="s">
        <v>517</v>
      </c>
    </row>
    <row r="63" spans="1:55">
      <c r="A63" s="25" t="s">
        <v>1384</v>
      </c>
      <c r="B63" s="25" t="e">
        <f>予測地点設定!#REF!</f>
        <v>#REF!</v>
      </c>
      <c r="C63" s="25" t="e">
        <f>予測地点設定!#REF!</f>
        <v>#REF!</v>
      </c>
      <c r="P63" s="1" t="s">
        <v>518</v>
      </c>
      <c r="Z63" s="1" t="s">
        <v>519</v>
      </c>
      <c r="AI63" s="1" t="s">
        <v>520</v>
      </c>
      <c r="AL63" s="1" t="s">
        <v>521</v>
      </c>
      <c r="AP63" s="1" t="s">
        <v>522</v>
      </c>
      <c r="BC63" s="1" t="s">
        <v>523</v>
      </c>
    </row>
    <row r="64" spans="1:55">
      <c r="A64" s="25" t="s">
        <v>1385</v>
      </c>
      <c r="B64" s="25" t="e">
        <f>予測地点設定!#REF!</f>
        <v>#REF!</v>
      </c>
      <c r="C64" s="25" t="e">
        <f>予測地点設定!#REF!</f>
        <v>#REF!</v>
      </c>
      <c r="P64" s="1" t="s">
        <v>1807</v>
      </c>
      <c r="Z64" s="1" t="s">
        <v>524</v>
      </c>
      <c r="AI64" s="1" t="s">
        <v>525</v>
      </c>
      <c r="AL64" s="1" t="s">
        <v>526</v>
      </c>
      <c r="AP64" s="1" t="s">
        <v>527</v>
      </c>
      <c r="BC64" s="1" t="s">
        <v>528</v>
      </c>
    </row>
    <row r="65" spans="1:55">
      <c r="A65" s="25" t="s">
        <v>1386</v>
      </c>
      <c r="B65" s="25" t="e">
        <f>予測地点設定!#REF!</f>
        <v>#REF!</v>
      </c>
      <c r="C65" s="25" t="e">
        <f>予測地点設定!#REF!</f>
        <v>#REF!</v>
      </c>
      <c r="P65" s="1" t="s">
        <v>529</v>
      </c>
      <c r="Z65" s="1" t="s">
        <v>530</v>
      </c>
      <c r="AI65" s="1" t="s">
        <v>531</v>
      </c>
      <c r="AL65" s="1" t="s">
        <v>532</v>
      </c>
      <c r="AP65" s="1" t="s">
        <v>533</v>
      </c>
      <c r="BC65" s="1" t="s">
        <v>534</v>
      </c>
    </row>
    <row r="66" spans="1:55">
      <c r="A66" s="25" t="s">
        <v>1387</v>
      </c>
      <c r="B66" s="25" t="e">
        <f>予測地点設定!#REF!</f>
        <v>#REF!</v>
      </c>
      <c r="C66" s="25" t="e">
        <f>予測地点設定!#REF!</f>
        <v>#REF!</v>
      </c>
      <c r="P66" s="1" t="s">
        <v>535</v>
      </c>
      <c r="Z66" s="1" t="s">
        <v>536</v>
      </c>
      <c r="AI66" s="1" t="s">
        <v>537</v>
      </c>
      <c r="AL66" s="1" t="s">
        <v>553</v>
      </c>
      <c r="AP66" s="1" t="s">
        <v>538</v>
      </c>
      <c r="BC66" s="1" t="s">
        <v>539</v>
      </c>
    </row>
    <row r="67" spans="1:55">
      <c r="A67" s="25" t="s">
        <v>1388</v>
      </c>
      <c r="B67" s="25" t="e">
        <f>予測地点設定!#REF!</f>
        <v>#REF!</v>
      </c>
      <c r="C67" s="25" t="e">
        <f>予測地点設定!#REF!</f>
        <v>#REF!</v>
      </c>
      <c r="P67" s="1" t="s">
        <v>540</v>
      </c>
      <c r="Z67" s="1" t="s">
        <v>541</v>
      </c>
      <c r="AI67" s="1" t="s">
        <v>542</v>
      </c>
      <c r="AL67" s="1" t="s">
        <v>559</v>
      </c>
      <c r="AP67" s="1" t="s">
        <v>543</v>
      </c>
      <c r="BC67" s="1" t="s">
        <v>544</v>
      </c>
    </row>
    <row r="68" spans="1:55">
      <c r="A68" s="25" t="s">
        <v>1389</v>
      </c>
      <c r="B68" s="25" t="e">
        <f>予測地点設定!#REF!</f>
        <v>#REF!</v>
      </c>
      <c r="C68" s="25" t="e">
        <f>予測地点設定!#REF!</f>
        <v>#REF!</v>
      </c>
      <c r="P68" s="1" t="s">
        <v>545</v>
      </c>
      <c r="Z68" s="1" t="s">
        <v>546</v>
      </c>
      <c r="AI68" s="1" t="s">
        <v>547</v>
      </c>
      <c r="AL68" s="1" t="s">
        <v>609</v>
      </c>
      <c r="AP68" s="1" t="s">
        <v>548</v>
      </c>
      <c r="BC68" s="1" t="s">
        <v>549</v>
      </c>
    </row>
    <row r="69" spans="1:55">
      <c r="A69" s="65"/>
      <c r="P69" s="1" t="s">
        <v>550</v>
      </c>
      <c r="Z69" s="1" t="s">
        <v>551</v>
      </c>
      <c r="AI69" s="1" t="s">
        <v>552</v>
      </c>
      <c r="AL69" s="1" t="s">
        <v>615</v>
      </c>
      <c r="AP69" s="1" t="s">
        <v>554</v>
      </c>
      <c r="BC69" s="1" t="s">
        <v>555</v>
      </c>
    </row>
    <row r="70" spans="1:55">
      <c r="A70" s="65"/>
      <c r="P70" s="1" t="s">
        <v>556</v>
      </c>
      <c r="Z70" s="1" t="s">
        <v>557</v>
      </c>
      <c r="AI70" s="1" t="s">
        <v>558</v>
      </c>
      <c r="AP70" s="1" t="s">
        <v>560</v>
      </c>
      <c r="BC70" s="1" t="s">
        <v>606</v>
      </c>
    </row>
    <row r="71" spans="1:55">
      <c r="A71" s="65"/>
      <c r="P71" s="1" t="s">
        <v>607</v>
      </c>
      <c r="Z71" s="1" t="s">
        <v>613</v>
      </c>
      <c r="AI71" s="1" t="s">
        <v>608</v>
      </c>
      <c r="AP71" s="1" t="s">
        <v>610</v>
      </c>
      <c r="BC71" s="1" t="s">
        <v>611</v>
      </c>
    </row>
    <row r="72" spans="1:55">
      <c r="A72" s="65"/>
      <c r="P72" s="1" t="s">
        <v>612</v>
      </c>
      <c r="Z72" s="1" t="s">
        <v>619</v>
      </c>
      <c r="AI72" s="1" t="s">
        <v>614</v>
      </c>
      <c r="AP72" s="1" t="s">
        <v>616</v>
      </c>
      <c r="BC72" s="1" t="s">
        <v>617</v>
      </c>
    </row>
    <row r="73" spans="1:55">
      <c r="P73" s="1" t="s">
        <v>618</v>
      </c>
      <c r="AI73" s="1" t="s">
        <v>620</v>
      </c>
    </row>
    <row r="74" spans="1:55">
      <c r="P74" s="1" t="s">
        <v>621</v>
      </c>
      <c r="AI74" s="1" t="s">
        <v>622</v>
      </c>
    </row>
    <row r="75" spans="1:55">
      <c r="P75" s="1" t="s">
        <v>623</v>
      </c>
      <c r="AI75" s="1" t="s">
        <v>624</v>
      </c>
    </row>
    <row r="76" spans="1:55">
      <c r="P76" s="1" t="s">
        <v>625</v>
      </c>
      <c r="AI76" s="1" t="s">
        <v>626</v>
      </c>
    </row>
    <row r="77" spans="1:55">
      <c r="P77" s="1" t="s">
        <v>627</v>
      </c>
      <c r="AI77" s="1" t="s">
        <v>628</v>
      </c>
    </row>
    <row r="78" spans="1:55">
      <c r="P78" s="1" t="s">
        <v>629</v>
      </c>
    </row>
    <row r="79" spans="1:55">
      <c r="P79" s="1" t="s">
        <v>630</v>
      </c>
    </row>
    <row r="80" spans="1:55">
      <c r="P80" s="1" t="s">
        <v>631</v>
      </c>
    </row>
    <row r="81" spans="16:16">
      <c r="P81" s="1" t="s">
        <v>632</v>
      </c>
    </row>
    <row r="82" spans="16:16">
      <c r="P82" s="1" t="s">
        <v>633</v>
      </c>
    </row>
    <row r="83" spans="16:16">
      <c r="P83" s="1" t="s">
        <v>634</v>
      </c>
    </row>
    <row r="84" spans="16:16">
      <c r="P84" s="1" t="s">
        <v>635</v>
      </c>
    </row>
    <row r="85" spans="16:16">
      <c r="P85" s="1" t="s">
        <v>636</v>
      </c>
    </row>
    <row r="86" spans="16:16">
      <c r="P86" s="1" t="s">
        <v>637</v>
      </c>
    </row>
    <row r="87" spans="16:16">
      <c r="P87" s="1" t="s">
        <v>638</v>
      </c>
    </row>
    <row r="88" spans="16:16">
      <c r="P88" s="1" t="s">
        <v>639</v>
      </c>
    </row>
    <row r="89" spans="16:16">
      <c r="P89" s="1" t="s">
        <v>641</v>
      </c>
    </row>
    <row r="90" spans="16:16">
      <c r="P90" s="1" t="s">
        <v>642</v>
      </c>
    </row>
    <row r="91" spans="16:16">
      <c r="P91" s="1" t="s">
        <v>643</v>
      </c>
    </row>
    <row r="92" spans="16:16">
      <c r="P92" s="1" t="s">
        <v>644</v>
      </c>
    </row>
    <row r="93" spans="16:16">
      <c r="P93" s="1" t="s">
        <v>645</v>
      </c>
    </row>
    <row r="94" spans="16:16">
      <c r="P94" s="1" t="s">
        <v>646</v>
      </c>
    </row>
    <row r="95" spans="16:16">
      <c r="P95" s="1" t="s">
        <v>647</v>
      </c>
    </row>
    <row r="96" spans="16:16">
      <c r="P96" s="1" t="s">
        <v>648</v>
      </c>
    </row>
    <row r="97" spans="16:16">
      <c r="P97" s="1" t="s">
        <v>649</v>
      </c>
    </row>
    <row r="98" spans="16:16">
      <c r="P98" s="1" t="s">
        <v>650</v>
      </c>
    </row>
    <row r="99" spans="16:16">
      <c r="P99" s="1" t="s">
        <v>651</v>
      </c>
    </row>
    <row r="100" spans="16:16">
      <c r="P100" s="1" t="s">
        <v>1804</v>
      </c>
    </row>
    <row r="101" spans="16:16">
      <c r="P101" s="1" t="s">
        <v>1805</v>
      </c>
    </row>
    <row r="102" spans="16:16">
      <c r="P102" s="1" t="s">
        <v>652</v>
      </c>
    </row>
    <row r="103" spans="16:16">
      <c r="P103" s="1" t="s">
        <v>653</v>
      </c>
    </row>
    <row r="104" spans="16:16">
      <c r="P104" s="1" t="s">
        <v>654</v>
      </c>
    </row>
    <row r="105" spans="16:16">
      <c r="P105" s="1" t="s">
        <v>655</v>
      </c>
    </row>
    <row r="106" spans="16:16">
      <c r="P106" s="1" t="s">
        <v>656</v>
      </c>
    </row>
    <row r="107" spans="16:16">
      <c r="P107" s="1" t="s">
        <v>657</v>
      </c>
    </row>
    <row r="108" spans="16:16">
      <c r="P108" s="1" t="s">
        <v>658</v>
      </c>
    </row>
    <row r="109" spans="16:16">
      <c r="P109" s="1" t="s">
        <v>659</v>
      </c>
    </row>
    <row r="110" spans="16:16">
      <c r="P110" s="1" t="s">
        <v>660</v>
      </c>
    </row>
    <row r="111" spans="16:16">
      <c r="P111" s="1" t="s">
        <v>661</v>
      </c>
    </row>
    <row r="112" spans="16:16">
      <c r="P112" s="1" t="s">
        <v>662</v>
      </c>
    </row>
    <row r="113" spans="16:16">
      <c r="P113" s="1" t="s">
        <v>663</v>
      </c>
    </row>
    <row r="114" spans="16:16">
      <c r="P114" s="1" t="s">
        <v>664</v>
      </c>
    </row>
    <row r="115" spans="16:16">
      <c r="P115" s="1" t="s">
        <v>665</v>
      </c>
    </row>
    <row r="116" spans="16:16">
      <c r="P116" s="1" t="s">
        <v>666</v>
      </c>
    </row>
    <row r="117" spans="16:16">
      <c r="P117" s="1" t="s">
        <v>667</v>
      </c>
    </row>
    <row r="118" spans="16:16">
      <c r="P118" s="1" t="s">
        <v>668</v>
      </c>
    </row>
    <row r="119" spans="16:16">
      <c r="P119" s="1" t="s">
        <v>669</v>
      </c>
    </row>
    <row r="120" spans="16:16">
      <c r="P120" s="1" t="s">
        <v>670</v>
      </c>
    </row>
    <row r="121" spans="16:16">
      <c r="P121" s="1" t="s">
        <v>671</v>
      </c>
    </row>
    <row r="122" spans="16:16">
      <c r="P122" s="1" t="s">
        <v>672</v>
      </c>
    </row>
    <row r="123" spans="16:16">
      <c r="P123" s="1" t="s">
        <v>673</v>
      </c>
    </row>
    <row r="124" spans="16:16">
      <c r="P124" s="1" t="s">
        <v>674</v>
      </c>
    </row>
    <row r="125" spans="16:16">
      <c r="P125" s="1" t="s">
        <v>675</v>
      </c>
    </row>
    <row r="126" spans="16:16">
      <c r="P126" s="1" t="s">
        <v>676</v>
      </c>
    </row>
    <row r="127" spans="16:16">
      <c r="P127" s="1" t="s">
        <v>677</v>
      </c>
    </row>
    <row r="128" spans="16:16">
      <c r="P128" s="1" t="s">
        <v>680</v>
      </c>
    </row>
    <row r="129" spans="16:16">
      <c r="P129" s="1" t="s">
        <v>681</v>
      </c>
    </row>
    <row r="130" spans="16:16">
      <c r="P130" s="1" t="s">
        <v>682</v>
      </c>
    </row>
    <row r="131" spans="16:16">
      <c r="P131" s="1" t="s">
        <v>683</v>
      </c>
    </row>
    <row r="132" spans="16:16">
      <c r="P132" s="1" t="s">
        <v>684</v>
      </c>
    </row>
    <row r="133" spans="16:16">
      <c r="P133" s="1" t="s">
        <v>685</v>
      </c>
    </row>
    <row r="134" spans="16:16">
      <c r="P134" s="1" t="s">
        <v>686</v>
      </c>
    </row>
    <row r="135" spans="16:16">
      <c r="P135" s="1" t="s">
        <v>687</v>
      </c>
    </row>
    <row r="136" spans="16:16">
      <c r="P136" s="1" t="s">
        <v>688</v>
      </c>
    </row>
    <row r="137" spans="16:16">
      <c r="P137" s="1" t="s">
        <v>689</v>
      </c>
    </row>
    <row r="138" spans="16:16">
      <c r="P138" s="1" t="s">
        <v>690</v>
      </c>
    </row>
    <row r="139" spans="16:16">
      <c r="P139" s="1" t="s">
        <v>691</v>
      </c>
    </row>
    <row r="140" spans="16:16">
      <c r="P140" s="1" t="s">
        <v>692</v>
      </c>
    </row>
    <row r="141" spans="16:16">
      <c r="P141" s="1" t="s">
        <v>693</v>
      </c>
    </row>
    <row r="142" spans="16:16">
      <c r="P142" s="1" t="s">
        <v>694</v>
      </c>
    </row>
    <row r="143" spans="16:16">
      <c r="P143" s="1" t="s">
        <v>695</v>
      </c>
    </row>
    <row r="144" spans="16:16">
      <c r="P144" s="1" t="s">
        <v>696</v>
      </c>
    </row>
    <row r="145" spans="16:16">
      <c r="P145" s="1" t="s">
        <v>697</v>
      </c>
    </row>
    <row r="146" spans="16:16">
      <c r="P146" s="1" t="s">
        <v>698</v>
      </c>
    </row>
    <row r="147" spans="16:16">
      <c r="P147" s="1" t="s">
        <v>699</v>
      </c>
    </row>
    <row r="148" spans="16:16">
      <c r="P148" s="1" t="s">
        <v>700</v>
      </c>
    </row>
    <row r="149" spans="16:16">
      <c r="P149" s="1" t="s">
        <v>701</v>
      </c>
    </row>
    <row r="150" spans="16:16">
      <c r="P150" s="1" t="s">
        <v>702</v>
      </c>
    </row>
    <row r="151" spans="16:16">
      <c r="P151" s="1" t="s">
        <v>703</v>
      </c>
    </row>
    <row r="152" spans="16:16">
      <c r="P152" s="1" t="s">
        <v>704</v>
      </c>
    </row>
    <row r="153" spans="16:16">
      <c r="P153" s="1" t="s">
        <v>705</v>
      </c>
    </row>
    <row r="154" spans="16:16">
      <c r="P154" s="1" t="s">
        <v>706</v>
      </c>
    </row>
    <row r="155" spans="16:16">
      <c r="P155" s="1" t="s">
        <v>707</v>
      </c>
    </row>
    <row r="156" spans="16:16">
      <c r="P156" s="1" t="s">
        <v>708</v>
      </c>
    </row>
    <row r="157" spans="16:16">
      <c r="P157" s="1" t="s">
        <v>709</v>
      </c>
    </row>
    <row r="158" spans="16:16">
      <c r="P158" s="1" t="s">
        <v>710</v>
      </c>
    </row>
    <row r="159" spans="16:16">
      <c r="P159" s="1" t="s">
        <v>711</v>
      </c>
    </row>
    <row r="160" spans="16:16">
      <c r="P160" s="1" t="s">
        <v>712</v>
      </c>
    </row>
    <row r="161" spans="16:16">
      <c r="P161" s="1" t="s">
        <v>713</v>
      </c>
    </row>
    <row r="162" spans="16:16">
      <c r="P162" s="1" t="s">
        <v>714</v>
      </c>
    </row>
    <row r="163" spans="16:16">
      <c r="P163" s="1" t="s">
        <v>715</v>
      </c>
    </row>
    <row r="164" spans="16:16">
      <c r="P164" s="1" t="s">
        <v>716</v>
      </c>
    </row>
    <row r="165" spans="16:16">
      <c r="P165" s="1" t="s">
        <v>717</v>
      </c>
    </row>
    <row r="166" spans="16:16">
      <c r="P166" s="1" t="s">
        <v>718</v>
      </c>
    </row>
    <row r="167" spans="16:16">
      <c r="P167" s="1" t="s">
        <v>719</v>
      </c>
    </row>
    <row r="168" spans="16:16">
      <c r="P168" s="1" t="s">
        <v>2676</v>
      </c>
    </row>
    <row r="169" spans="16:16">
      <c r="P169" s="1" t="s">
        <v>720</v>
      </c>
    </row>
    <row r="170" spans="16:16">
      <c r="P170" s="1" t="s">
        <v>721</v>
      </c>
    </row>
    <row r="171" spans="16:16">
      <c r="P171" s="1" t="s">
        <v>722</v>
      </c>
    </row>
    <row r="172" spans="16:16">
      <c r="P172" s="1" t="s">
        <v>723</v>
      </c>
    </row>
    <row r="173" spans="16:16">
      <c r="P173" s="1" t="s">
        <v>724</v>
      </c>
    </row>
    <row r="174" spans="16:16">
      <c r="P174" s="1" t="s">
        <v>725</v>
      </c>
    </row>
    <row r="175" spans="16:16">
      <c r="P175" s="1" t="s">
        <v>726</v>
      </c>
    </row>
    <row r="176" spans="16:16">
      <c r="P176" s="1" t="s">
        <v>727</v>
      </c>
    </row>
    <row r="177" spans="16:16">
      <c r="P177" s="1" t="s">
        <v>728</v>
      </c>
    </row>
    <row r="178" spans="16:16">
      <c r="P178" s="1" t="s">
        <v>729</v>
      </c>
    </row>
    <row r="179" spans="16:16">
      <c r="P179" s="1" t="s">
        <v>730</v>
      </c>
    </row>
    <row r="180" spans="16:16">
      <c r="P180" s="1" t="s">
        <v>731</v>
      </c>
    </row>
    <row r="181" spans="16:16">
      <c r="P181" s="1" t="s">
        <v>732</v>
      </c>
    </row>
    <row r="182" spans="16:16">
      <c r="P182" s="1" t="s">
        <v>733</v>
      </c>
    </row>
    <row r="183" spans="16:16">
      <c r="P183" s="1" t="s">
        <v>734</v>
      </c>
    </row>
    <row r="184" spans="16:16">
      <c r="P184" s="1" t="s">
        <v>735</v>
      </c>
    </row>
    <row r="185" spans="16:16">
      <c r="P185" s="1" t="s">
        <v>736</v>
      </c>
    </row>
    <row r="186" spans="16:16">
      <c r="P186" s="1" t="s">
        <v>737</v>
      </c>
    </row>
    <row r="187" spans="16:16">
      <c r="P187" s="1" t="s">
        <v>738</v>
      </c>
    </row>
    <row r="188" spans="16:16">
      <c r="P188" s="1" t="s">
        <v>739</v>
      </c>
    </row>
  </sheetData>
  <sheetProtection algorithmName="SHA-512" hashValue="beBTp1RWbGroQGMOUagnSTFfdcyhRBK05M2qWSqCriaSUrXSFEauPlzEPUx+4RzwlGlydpuFBgpAYPCuns0nog==" saltValue="GpsHc4R16tIiFR53l6bEFA==" spinCount="100000" sheet="1" objects="1" scenarios="1" selectLockedCells="1" selectUnlockedCells="1"/>
  <phoneticPr fontId="2"/>
  <pageMargins left="0.75" right="0.75" top="1" bottom="1" header="0.51200000000000001" footer="0.5120000000000000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heetViews>
  <sheetFormatPr defaultRowHeight="13.2"/>
  <sheetData/>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189</vt:i4>
      </vt:variant>
    </vt:vector>
  </HeadingPairs>
  <TitlesOfParts>
    <vt:vector size="196" baseType="lpstr">
      <vt:lpstr>企業情報入力</vt:lpstr>
      <vt:lpstr>予測地点設定</vt:lpstr>
      <vt:lpstr>KIYOMASAMoniDAS約款</vt:lpstr>
      <vt:lpstr>ヘルプ</vt:lpstr>
      <vt:lpstr>sheet1</vt:lpstr>
      <vt:lpstr>sheet2</vt:lpstr>
      <vt:lpstr>Sheet3</vt:lpstr>
      <vt:lpstr>KIYOMASAMoniDAS約款!Print_Area</vt:lpstr>
      <vt:lpstr>企業情報入力!Print_Area</vt:lpstr>
      <vt:lpstr>予測地点設定!Print_Area</vt:lpstr>
      <vt:lpstr>予測地点設定!阿賀川河川</vt:lpstr>
      <vt:lpstr>予測地点設定!阿賀野川河川</vt:lpstr>
      <vt:lpstr>愛知県</vt:lpstr>
      <vt:lpstr>愛媛県</vt:lpstr>
      <vt:lpstr>予測地点設定!旭川開発建設部</vt:lpstr>
      <vt:lpstr>茨城県</vt:lpstr>
      <vt:lpstr>予測地点設定!羽越河川国道</vt:lpstr>
      <vt:lpstr>予測地点設定!延岡河川国道</vt:lpstr>
      <vt:lpstr>予測地点設定!遠賀川河川</vt:lpstr>
      <vt:lpstr>予測地点設定!横川ダム</vt:lpstr>
      <vt:lpstr>予測地点設定!岡山河川</vt:lpstr>
      <vt:lpstr>岡山県</vt:lpstr>
      <vt:lpstr>沖縄県</vt:lpstr>
      <vt:lpstr>沖縄地方</vt:lpstr>
      <vt:lpstr>予測地点設定!下館河川</vt:lpstr>
      <vt:lpstr>下館河川</vt:lpstr>
      <vt:lpstr>霞ヶ浦河川</vt:lpstr>
      <vt:lpstr>予測地点設定!釜房ダム</vt:lpstr>
      <vt:lpstr>関東管理事務所</vt:lpstr>
      <vt:lpstr>関東地方</vt:lpstr>
      <vt:lpstr>予測地点設定!岩手河川国道</vt:lpstr>
      <vt:lpstr>岩手県</vt:lpstr>
      <vt:lpstr>岐阜県</vt:lpstr>
      <vt:lpstr>予測地点設定!紀の川統管</vt:lpstr>
      <vt:lpstr>予測地点設定!紀南河川国道</vt:lpstr>
      <vt:lpstr>鬼怒ダム統管</vt:lpstr>
      <vt:lpstr>予測地点設定!菊池川河川</vt:lpstr>
      <vt:lpstr>予測地点設定!吉野ダム統管</vt:lpstr>
      <vt:lpstr>予測地点設定!宮崎河川国道</vt:lpstr>
      <vt:lpstr>宮崎県</vt:lpstr>
      <vt:lpstr>宮城県</vt:lpstr>
      <vt:lpstr>京都府</vt:lpstr>
      <vt:lpstr>京浜河川</vt:lpstr>
      <vt:lpstr>予測地点設定!玉川ダム</vt:lpstr>
      <vt:lpstr>近畿地方</vt:lpstr>
      <vt:lpstr>予測地点設定!金沢河川国道</vt:lpstr>
      <vt:lpstr>金沢県</vt:lpstr>
      <vt:lpstr>九州地方</vt:lpstr>
      <vt:lpstr>予測地点設定!九頭竜統管</vt:lpstr>
      <vt:lpstr>予測地点設定!釧路開発建設部</vt:lpstr>
      <vt:lpstr>予測地点設定!熊本河川国道</vt:lpstr>
      <vt:lpstr>熊本県</vt:lpstr>
      <vt:lpstr>群馬県</vt:lpstr>
      <vt:lpstr>予測地点設定!月山ダム</vt:lpstr>
      <vt:lpstr>広島県</vt:lpstr>
      <vt:lpstr>江戸川河川</vt:lpstr>
      <vt:lpstr>甲府河川国道</vt:lpstr>
      <vt:lpstr>荒川下流</vt:lpstr>
      <vt:lpstr>荒川上流</vt:lpstr>
      <vt:lpstr>予測地点設定!香川河川国道</vt:lpstr>
      <vt:lpstr>香川県</vt:lpstr>
      <vt:lpstr>高瀬川河川</vt:lpstr>
      <vt:lpstr>予測地点設定!高知河川国道</vt:lpstr>
      <vt:lpstr>高知県</vt:lpstr>
      <vt:lpstr>予測地点設定!高田河川国道</vt:lpstr>
      <vt:lpstr>予測地点設定!黒部河川</vt:lpstr>
      <vt:lpstr>佐賀県</vt:lpstr>
      <vt:lpstr>予測地点設定!佐伯河川国道</vt:lpstr>
      <vt:lpstr>予測地点設定!最上ダム統管</vt:lpstr>
      <vt:lpstr>埼玉県</vt:lpstr>
      <vt:lpstr>予測地点設定!札幌開発建設部</vt:lpstr>
      <vt:lpstr>予測地点設定!三国川ダム</vt:lpstr>
      <vt:lpstr>予測地点設定!三次河川国道</vt:lpstr>
      <vt:lpstr>予測地点設定!三重河川国道</vt:lpstr>
      <vt:lpstr>三重県</vt:lpstr>
      <vt:lpstr>予測地点設定!三春ダム</vt:lpstr>
      <vt:lpstr>予測地点設定!山形河川国道</vt:lpstr>
      <vt:lpstr>山形県</vt:lpstr>
      <vt:lpstr>予測地点設定!山口河川国道</vt:lpstr>
      <vt:lpstr>山口県</vt:lpstr>
      <vt:lpstr>予測地点設定!山国川河川</vt:lpstr>
      <vt:lpstr>山梨県</vt:lpstr>
      <vt:lpstr>予測地点設定!四国地整本局</vt:lpstr>
      <vt:lpstr>四国地方</vt:lpstr>
      <vt:lpstr>滋賀県</vt:lpstr>
      <vt:lpstr>鹿児島県</vt:lpstr>
      <vt:lpstr>予測地点設定!七ヶ宿ダム</vt:lpstr>
      <vt:lpstr>七ヶ宿ダム</vt:lpstr>
      <vt:lpstr>予測地点設定!室蘭開発建設部</vt:lpstr>
      <vt:lpstr>予測地点設定!酒田河川国道</vt:lpstr>
      <vt:lpstr>予測地点設定!秋田河川国道</vt:lpstr>
      <vt:lpstr>秋田県</vt:lpstr>
      <vt:lpstr>予測地点設定!出雲河川</vt:lpstr>
      <vt:lpstr>予測地点設定!小樽開発建設部</vt:lpstr>
      <vt:lpstr>予測地点設定!庄内川河川</vt:lpstr>
      <vt:lpstr>予測地点設定!松山河川国道</vt:lpstr>
      <vt:lpstr>予測地点設定!松本砂防</vt:lpstr>
      <vt:lpstr>予測地点設定!沼津河川国道</vt:lpstr>
      <vt:lpstr>常陸河川国道</vt:lpstr>
      <vt:lpstr>予測地点設定!信濃川下流</vt:lpstr>
      <vt:lpstr>予測地点設定!信濃川河川</vt:lpstr>
      <vt:lpstr>新潟県</vt:lpstr>
      <vt:lpstr>予測地点設定!新庄河川</vt:lpstr>
      <vt:lpstr>予測地点設定!森吉山ダム</vt:lpstr>
      <vt:lpstr>予測地点設定!神通川砂防</vt:lpstr>
      <vt:lpstr>神奈川県</vt:lpstr>
      <vt:lpstr>予測地点設定!摺上川ダム</vt:lpstr>
      <vt:lpstr>予測地点設定!青森河川</vt:lpstr>
      <vt:lpstr>青森県</vt:lpstr>
      <vt:lpstr>予測地点設定!静岡河川</vt:lpstr>
      <vt:lpstr>静岡県</vt:lpstr>
      <vt:lpstr>石川県</vt:lpstr>
      <vt:lpstr>予測地点設定!仙台河川国道</vt:lpstr>
      <vt:lpstr>予測地点設定!千曲川河川</vt:lpstr>
      <vt:lpstr>千葉県</vt:lpstr>
      <vt:lpstr>予測地点設定!川内川河川</vt:lpstr>
      <vt:lpstr>予測地点設定!浅瀬石川ダム</vt:lpstr>
      <vt:lpstr>選択</vt:lpstr>
      <vt:lpstr>予測地点設定!倉吉河川国道</vt:lpstr>
      <vt:lpstr>相模水系ダム</vt:lpstr>
      <vt:lpstr>予測地点設定!太田川河川</vt:lpstr>
      <vt:lpstr>予測地点設定!帯広開発建設部</vt:lpstr>
      <vt:lpstr>大阪府</vt:lpstr>
      <vt:lpstr>予測地点設定!大洲河川国道</vt:lpstr>
      <vt:lpstr>予測地点設定!大分河川国道</vt:lpstr>
      <vt:lpstr>大分県</vt:lpstr>
      <vt:lpstr>予測地点設定!大和川河川</vt:lpstr>
      <vt:lpstr>地域</vt:lpstr>
      <vt:lpstr>筑後・佐賀</vt:lpstr>
      <vt:lpstr>予測地点設定!筑後ダム統管</vt:lpstr>
      <vt:lpstr>予測地点設定!筑後佐賀</vt:lpstr>
      <vt:lpstr>予測地点設定!筑後川河川</vt:lpstr>
      <vt:lpstr>中国地方</vt:lpstr>
      <vt:lpstr>予測地点設定!中村河川国道</vt:lpstr>
      <vt:lpstr>中部地方</vt:lpstr>
      <vt:lpstr>予測地点設定!猪名川河川</vt:lpstr>
      <vt:lpstr>長崎県</vt:lpstr>
      <vt:lpstr>長野県</vt:lpstr>
      <vt:lpstr>予測地点設定!鳥取河川国道</vt:lpstr>
      <vt:lpstr>鳥取県</vt:lpstr>
      <vt:lpstr>予測地点設定!天竜川上流</vt:lpstr>
      <vt:lpstr>渡良瀬川河川</vt:lpstr>
      <vt:lpstr>島根県</vt:lpstr>
      <vt:lpstr>東京都</vt:lpstr>
      <vt:lpstr>東北地方</vt:lpstr>
      <vt:lpstr>予測地点設定!湯沢河川国道</vt:lpstr>
      <vt:lpstr>予測地点設定!湯沢砂防</vt:lpstr>
      <vt:lpstr>予測地点設定!徳島河川国道</vt:lpstr>
      <vt:lpstr>徳島県</vt:lpstr>
      <vt:lpstr>栃木県</vt:lpstr>
      <vt:lpstr>奈良県</vt:lpstr>
      <vt:lpstr>予測地点設定!那賀川河川</vt:lpstr>
      <vt:lpstr>予測地点設定!二瀬ダム</vt:lpstr>
      <vt:lpstr>二瀬ダム</vt:lpstr>
      <vt:lpstr>予測地点設定!日野川河川</vt:lpstr>
      <vt:lpstr>予測地点設定!能代河川国道</vt:lpstr>
      <vt:lpstr>予測地点設定!函館開発建設部</vt:lpstr>
      <vt:lpstr>予測地点設定!八代河川国道</vt:lpstr>
      <vt:lpstr>予測地点設定!琵琶湖河川</vt:lpstr>
      <vt:lpstr>予測地点設定!姫路河川国道</vt:lpstr>
      <vt:lpstr>予測地点設定!浜松河川国道</vt:lpstr>
      <vt:lpstr>予測地点設定!浜田河川国道</vt:lpstr>
      <vt:lpstr>予測地点設定!富山河川国道</vt:lpstr>
      <vt:lpstr>富山県</vt:lpstr>
      <vt:lpstr>富士川砂防</vt:lpstr>
      <vt:lpstr>予測地点設定!福井河川国道</vt:lpstr>
      <vt:lpstr>福井県</vt:lpstr>
      <vt:lpstr>福岡県</vt:lpstr>
      <vt:lpstr>予測地点設定!福山河川国道</vt:lpstr>
      <vt:lpstr>予測地点設定!福知山河川国</vt:lpstr>
      <vt:lpstr>予測地点設定!福島河川国道</vt:lpstr>
      <vt:lpstr>福島県</vt:lpstr>
      <vt:lpstr>兵庫県</vt:lpstr>
      <vt:lpstr>予測地点設定!豊岡河川国道</vt:lpstr>
      <vt:lpstr>予測地点設定!豊橋河川</vt:lpstr>
      <vt:lpstr>北海道</vt:lpstr>
      <vt:lpstr>北海道地方</vt:lpstr>
      <vt:lpstr>予測地点設定!北上ダム統管</vt:lpstr>
      <vt:lpstr>予測地点設定!北上川下流</vt:lpstr>
      <vt:lpstr>予測地点設定!北部ダム統管</vt:lpstr>
      <vt:lpstr>北陸地方</vt:lpstr>
      <vt:lpstr>予測地点設定!鳴子ダム</vt:lpstr>
      <vt:lpstr>予測地点設定!網走開発建設部</vt:lpstr>
      <vt:lpstr>予測地点設定!木曽川下流</vt:lpstr>
      <vt:lpstr>予測地点設定!木曽川上流</vt:lpstr>
      <vt:lpstr>予測地点設定!木津川上流</vt:lpstr>
      <vt:lpstr>予測地点設定!矢作ダム</vt:lpstr>
      <vt:lpstr>予測地点設定!淀川ダム統管</vt:lpstr>
      <vt:lpstr>予測地点設定!淀川河川</vt:lpstr>
      <vt:lpstr>利根ダム統管</vt:lpstr>
      <vt:lpstr>利根川下流</vt:lpstr>
      <vt:lpstr>利根川上流</vt:lpstr>
      <vt:lpstr>予測地点設定!立山砂防</vt:lpstr>
      <vt:lpstr>予測地点設定!留萌開発建設部</vt:lpstr>
      <vt:lpstr>予測地点設定!和歌山河川国</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株式会社ライフビジネスウェザー</dc:creator>
  <cp:lastModifiedBy>美香 安井</cp:lastModifiedBy>
  <cp:lastPrinted>2019-09-24T06:15:12Z</cp:lastPrinted>
  <dcterms:created xsi:type="dcterms:W3CDTF">2009-05-25T10:44:21Z</dcterms:created>
  <dcterms:modified xsi:type="dcterms:W3CDTF">2025-03-13T00:50:42Z</dcterms:modified>
</cp:coreProperties>
</file>