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updateLinks="never"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091564A6-2691-4104-A4DD-D842F452660E}" xr6:coauthVersionLast="47" xr6:coauthVersionMax="47" xr10:uidLastSave="{00000000-0000-0000-0000-000000000000}"/>
  <bookViews>
    <workbookView xWindow="10320" yWindow="135" windowWidth="27180" windowHeight="16005" xr2:uid="{00000000-000D-0000-FFFF-FFFF00000000}"/>
  </bookViews>
  <sheets>
    <sheet name="企業情報入力" sheetId="1" r:id="rId1"/>
    <sheet name="予測地点登録" sheetId="6" r:id="rId2"/>
    <sheet name="申込書の書き方" sheetId="7" r:id="rId3"/>
    <sheet name="約款" sheetId="9" r:id="rId4"/>
    <sheet name="ヘルプ" sheetId="3" r:id="rId5"/>
    <sheet name="sheet1" sheetId="5" r:id="rId6"/>
    <sheet name="sheet2" sheetId="4" r:id="rId7"/>
  </sheets>
  <externalReferences>
    <externalReference r:id="rId8"/>
  </externalReferences>
  <definedNames>
    <definedName name="_xlnm.Print_Area" localSheetId="0">企業情報入力!$A$1:$AE$87</definedName>
    <definedName name="_xlnm.Print_Area" localSheetId="2">申込書の書き方!$A$1:$AE$184</definedName>
    <definedName name="_xlnm.Print_Area" localSheetId="3">約款!$A$1:$D$113</definedName>
    <definedName name="_xlnm.Print_Area" localSheetId="1">予測地点登録!$A$1:$AC$113</definedName>
    <definedName name="uryou">予測地点登録!#REF!</definedName>
    <definedName name="uryou1">予測地点登録!#REF!</definedName>
    <definedName name="uryou2">予測地点登録!#REF!</definedName>
    <definedName name="愛知県">sheet2!$AL$1:$AL$72</definedName>
    <definedName name="愛媛県">sheet2!$BA$1:$BA$20</definedName>
    <definedName name="茨城県">sheet2!$W$1:$W$44</definedName>
    <definedName name="岡山県">sheet2!$AV$1:$AV$30</definedName>
    <definedName name="沖縄県">sheet2!$BJ$1:$BJ$41</definedName>
    <definedName name="岩手県">sheet2!$R$1:$R$34</definedName>
    <definedName name="岐阜県">sheet2!$AJ$1:$AJ$42</definedName>
    <definedName name="宮崎県">sheet2!$BH$1:$BH$26</definedName>
    <definedName name="宮城県">sheet2!$S$1:$S$39</definedName>
    <definedName name="京都府">sheet2!$AO$1:$AO$36</definedName>
    <definedName name="金沢県">sheet2!$AF$1:$AF$19</definedName>
    <definedName name="熊本県">sheet2!$BF$1:$BF$45</definedName>
    <definedName name="群馬県">sheet2!$Y$1:$Y$35</definedName>
    <definedName name="広島県">sheet2!$AW$1:$AW$30</definedName>
    <definedName name="香川県">sheet2!$AZ$1:$AZ$17</definedName>
    <definedName name="高知県">sheet2!$BB$1:$BB$34</definedName>
    <definedName name="佐賀県">sheet2!$BD$1:$BD$20</definedName>
    <definedName name="埼玉県">sheet2!$Z$1:$Z$73</definedName>
    <definedName name="三重県">sheet2!$AM$1:$AM$29</definedName>
    <definedName name="山形県">sheet2!$U$1:$U$35</definedName>
    <definedName name="山口県">sheet2!$AX$1:$AX$19</definedName>
    <definedName name="山梨県">sheet2!$AH$1:$AH$27</definedName>
    <definedName name="滋賀県">sheet2!$AN$1:$AN$19</definedName>
    <definedName name="鹿児島県">sheet2!$BI$1:$BI$43</definedName>
    <definedName name="秋田県">sheet2!$T$1:$T$25</definedName>
    <definedName name="新潟県">sheet2!$AD$1:$AD$37</definedName>
    <definedName name="神奈川県">sheet2!$AC$1:$AC$58</definedName>
    <definedName name="青森県">sheet2!$Q$1:$Q$40</definedName>
    <definedName name="静岡県">sheet2!$AK$1:$AK$43</definedName>
    <definedName name="石川県">sheet2!$AF$1:$AF$19</definedName>
    <definedName name="千葉県">sheet2!$AA$1:$AA$59</definedName>
    <definedName name="大阪府">sheet2!$AP$1:$AP$72</definedName>
    <definedName name="大分県">sheet2!$BG$1:$BG$18</definedName>
    <definedName name="長崎県">sheet2!$BE$1:$BE$21</definedName>
    <definedName name="長野県">sheet2!$AI$1:$AI$77</definedName>
    <definedName name="鳥取県">sheet2!$AT$1:$AT$19</definedName>
    <definedName name="島根県">sheet2!$AU$1:$AU$21</definedName>
    <definedName name="東京都">sheet2!$AB$1:$AB$62</definedName>
    <definedName name="徳島県">sheet2!$AY$1:$AY$24</definedName>
    <definedName name="栃木県">sheet2!$X$1:$X$26</definedName>
    <definedName name="奈良県">sheet2!$AR$1:$AR$39</definedName>
    <definedName name="富山県">sheet2!$AE$1:$AE$15</definedName>
    <definedName name="福井県">sheet2!$AG$1:$AG$17</definedName>
    <definedName name="福岡県">sheet2!$BC$1:$BC$72</definedName>
    <definedName name="福島県">sheet2!$V$1:$V$59</definedName>
    <definedName name="兵庫県">sheet2!$AQ$1:$AQ$49</definedName>
    <definedName name="北海道">sheet2!$P$1:$P$188</definedName>
    <definedName name="和歌山県">sheet2!$AS$1:$AS$30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1" l="1"/>
  <c r="AE88" i="1"/>
  <c r="AB89" i="1"/>
  <c r="AA89" i="1"/>
  <c r="Z89" i="1"/>
  <c r="Y89" i="1"/>
  <c r="X89" i="1"/>
  <c r="W89" i="1"/>
  <c r="S89" i="1"/>
  <c r="T89" i="1"/>
  <c r="L89" i="1"/>
  <c r="K89" i="1"/>
  <c r="J89" i="1"/>
  <c r="I89" i="1"/>
  <c r="C89" i="1"/>
  <c r="AG41" i="1"/>
  <c r="I25" i="1" s="1"/>
  <c r="AG43" i="1"/>
  <c r="AH43" i="1" s="1"/>
  <c r="I1" i="4"/>
  <c r="A2" i="4"/>
  <c r="B2" i="4"/>
  <c r="C2" i="4"/>
  <c r="D2" i="4"/>
  <c r="I2" i="4"/>
  <c r="B3" i="4"/>
  <c r="B5" i="4"/>
  <c r="C5" i="4"/>
  <c r="D5" i="4"/>
  <c r="E5" i="4"/>
  <c r="F5" i="4"/>
  <c r="G5" i="4"/>
  <c r="B6" i="4"/>
  <c r="A6" i="5" s="1"/>
  <c r="B7" i="4"/>
  <c r="B8" i="4"/>
  <c r="A100" i="5" s="1"/>
  <c r="B9" i="4"/>
  <c r="A12" i="5" s="1"/>
  <c r="B10" i="4"/>
  <c r="A18" i="5" s="1"/>
  <c r="B11" i="4"/>
  <c r="A106" i="5" s="1"/>
  <c r="B12" i="4"/>
  <c r="A109" i="5" s="1"/>
  <c r="B14" i="4"/>
  <c r="B15" i="4"/>
  <c r="B16" i="4"/>
  <c r="B17" i="4"/>
  <c r="B18" i="4"/>
  <c r="B21" i="4"/>
  <c r="A92" i="5" s="1"/>
  <c r="B22" i="4"/>
  <c r="C22" i="4"/>
  <c r="D22" i="4"/>
  <c r="B23" i="4"/>
  <c r="A169" i="5" s="1"/>
  <c r="A122" i="5" s="1"/>
  <c r="C23" i="4"/>
  <c r="A170" i="5" s="1"/>
  <c r="A123" i="5" s="1"/>
  <c r="D23" i="4"/>
  <c r="B24" i="4"/>
  <c r="A173" i="5" s="1"/>
  <c r="A126" i="5" s="1"/>
  <c r="C24" i="4"/>
  <c r="D24" i="4"/>
  <c r="A175" i="5" s="1"/>
  <c r="A128" i="5" s="1"/>
  <c r="B25" i="4"/>
  <c r="C25" i="4"/>
  <c r="B26" i="4"/>
  <c r="B27" i="4"/>
  <c r="C27" i="4"/>
  <c r="D27" i="4"/>
  <c r="B28" i="4"/>
  <c r="C28" i="4"/>
  <c r="D28" i="4"/>
  <c r="B29" i="4"/>
  <c r="A189" i="5" s="1"/>
  <c r="B30" i="4"/>
  <c r="B31" i="4"/>
  <c r="A181" i="5" s="1"/>
  <c r="C31" i="4"/>
  <c r="D31" i="4"/>
  <c r="A183" i="5" s="1"/>
  <c r="B32" i="4"/>
  <c r="C32" i="4"/>
  <c r="A186" i="5" s="1"/>
  <c r="D32" i="4"/>
  <c r="B33" i="4"/>
  <c r="A201" i="5" s="1"/>
  <c r="B34" i="4"/>
  <c r="B35" i="4"/>
  <c r="A193" i="5" s="1"/>
  <c r="C35" i="4"/>
  <c r="D35" i="4"/>
  <c r="A195" i="5" s="1"/>
  <c r="B36" i="4"/>
  <c r="C36" i="4"/>
  <c r="A198" i="5" s="1"/>
  <c r="D36" i="4"/>
  <c r="B37" i="4"/>
  <c r="A213" i="5" s="1"/>
  <c r="B38" i="4"/>
  <c r="B39" i="4"/>
  <c r="A205" i="5" s="1"/>
  <c r="C39" i="4"/>
  <c r="D39" i="4"/>
  <c r="A207" i="5" s="1"/>
  <c r="B40" i="4"/>
  <c r="C40" i="4"/>
  <c r="A210" i="5" s="1"/>
  <c r="D40" i="4"/>
  <c r="B41" i="4"/>
  <c r="A225" i="5" s="1"/>
  <c r="B42" i="4"/>
  <c r="B43" i="4"/>
  <c r="A217" i="5" s="1"/>
  <c r="C43" i="4"/>
  <c r="D43" i="4"/>
  <c r="A219" i="5" s="1"/>
  <c r="B44" i="4"/>
  <c r="C44" i="4"/>
  <c r="A222" i="5" s="1"/>
  <c r="D44" i="4"/>
  <c r="B45" i="4"/>
  <c r="A238" i="5" s="1"/>
  <c r="B46" i="4"/>
  <c r="B47" i="4"/>
  <c r="A230" i="5" s="1"/>
  <c r="C47" i="4"/>
  <c r="A231" i="5" s="1"/>
  <c r="D47" i="4"/>
  <c r="A232" i="5" s="1"/>
  <c r="B48" i="4"/>
  <c r="C48" i="4"/>
  <c r="A235" i="5" s="1"/>
  <c r="D48" i="4"/>
  <c r="B49" i="4"/>
  <c r="A28" i="5" s="1"/>
  <c r="C49" i="4"/>
  <c r="A29" i="5"/>
  <c r="B50" i="4"/>
  <c r="C50" i="4"/>
  <c r="A32" i="5" s="1"/>
  <c r="B51" i="4"/>
  <c r="C51" i="4"/>
  <c r="A35" i="5" s="1"/>
  <c r="B52" i="4"/>
  <c r="C52" i="4"/>
  <c r="A38" i="5" s="1"/>
  <c r="B53" i="4"/>
  <c r="A40" i="5" s="1"/>
  <c r="C53" i="4"/>
  <c r="A41" i="5" s="1"/>
  <c r="B54" i="4"/>
  <c r="A43" i="5" s="1"/>
  <c r="C54" i="4"/>
  <c r="A44" i="5" s="1"/>
  <c r="B55" i="4"/>
  <c r="C55" i="4"/>
  <c r="A47" i="5" s="1"/>
  <c r="B56" i="4"/>
  <c r="A49" i="5" s="1"/>
  <c r="C56" i="4"/>
  <c r="A50" i="5" s="1"/>
  <c r="B57" i="4"/>
  <c r="A52" i="5" s="1"/>
  <c r="C57" i="4"/>
  <c r="A53" i="5" s="1"/>
  <c r="B58" i="4"/>
  <c r="A55" i="5" s="1"/>
  <c r="C58" i="4"/>
  <c r="A56" i="5" s="1"/>
  <c r="B59" i="4"/>
  <c r="C59" i="4"/>
  <c r="A59" i="5" s="1"/>
  <c r="B60" i="4"/>
  <c r="A61" i="5" s="1"/>
  <c r="C60" i="4"/>
  <c r="A62" i="5" s="1"/>
  <c r="B61" i="4"/>
  <c r="A64" i="5" s="1"/>
  <c r="C61" i="4"/>
  <c r="A65" i="5" s="1"/>
  <c r="B62" i="4"/>
  <c r="A67" i="5" s="1"/>
  <c r="C62" i="4"/>
  <c r="A68" i="5" s="1"/>
  <c r="B63" i="4"/>
  <c r="C63" i="4"/>
  <c r="A71" i="5" s="1"/>
  <c r="B64" i="4"/>
  <c r="A73" i="5" s="1"/>
  <c r="C64" i="4"/>
  <c r="A74" i="5" s="1"/>
  <c r="B65" i="4"/>
  <c r="A76" i="5" s="1"/>
  <c r="C65" i="4"/>
  <c r="A77" i="5" s="1"/>
  <c r="B66" i="4"/>
  <c r="C66" i="4"/>
  <c r="A80" i="5" s="1"/>
  <c r="B67" i="4"/>
  <c r="C67" i="4"/>
  <c r="A83" i="5" s="1"/>
  <c r="B68" i="4"/>
  <c r="A85" i="5" s="1"/>
  <c r="C68" i="4"/>
  <c r="A86" i="5" s="1"/>
  <c r="A31" i="5"/>
  <c r="A34" i="5"/>
  <c r="A37" i="5"/>
  <c r="A46" i="5"/>
  <c r="A58" i="5"/>
  <c r="A70" i="5"/>
  <c r="A79" i="5"/>
  <c r="A82" i="5"/>
  <c r="A97" i="5"/>
  <c r="A171" i="5"/>
  <c r="A124" i="5" s="1"/>
  <c r="A174" i="5"/>
  <c r="A127" i="5" s="1"/>
  <c r="A177" i="5"/>
  <c r="A250" i="5" s="1"/>
  <c r="A182" i="5"/>
  <c r="A185" i="5"/>
  <c r="A187" i="5"/>
  <c r="A194" i="5"/>
  <c r="A197" i="5"/>
  <c r="A199" i="5"/>
  <c r="A206" i="5"/>
  <c r="A209" i="5"/>
  <c r="A211" i="5"/>
  <c r="A218" i="5"/>
  <c r="A221" i="5"/>
  <c r="A223" i="5"/>
  <c r="A234" i="5"/>
  <c r="A236" i="5"/>
  <c r="A247" i="5"/>
  <c r="B14" i="7"/>
  <c r="L14" i="7"/>
  <c r="I27" i="7"/>
  <c r="I33" i="7" s="1"/>
  <c r="I35" i="7" s="1"/>
  <c r="I37" i="7" s="1"/>
  <c r="C75" i="7"/>
  <c r="C105" i="7"/>
  <c r="C135" i="7"/>
  <c r="B8" i="6"/>
  <c r="B36" i="6"/>
  <c r="B64" i="6"/>
  <c r="AW1" i="1"/>
  <c r="AV1" i="1" s="1"/>
  <c r="AM3" i="1"/>
  <c r="AM4" i="1"/>
  <c r="AM5" i="1"/>
  <c r="AG6" i="1"/>
  <c r="AH6" i="1"/>
  <c r="AG7" i="1"/>
  <c r="AN7" i="1"/>
  <c r="AN8" i="1" s="1"/>
  <c r="A1" i="1" s="1"/>
  <c r="AG8" i="1"/>
  <c r="AG9" i="1"/>
  <c r="AH9" i="1"/>
  <c r="AG10" i="1"/>
  <c r="AH10" i="1"/>
  <c r="AG11" i="1"/>
  <c r="AH11" i="1"/>
  <c r="AH16" i="1"/>
  <c r="F89" i="1" s="1"/>
  <c r="AG33" i="1"/>
  <c r="AH33" i="1" s="1"/>
  <c r="AG35" i="1"/>
  <c r="AH35" i="1" s="1"/>
  <c r="AG37" i="1"/>
  <c r="AH37" i="1" s="1"/>
  <c r="AG39" i="1"/>
  <c r="AH39" i="1" s="1"/>
  <c r="A103" i="5"/>
  <c r="AH41" i="1"/>
  <c r="B89" i="1"/>
  <c r="A9" i="5" l="1"/>
  <c r="A21" i="5"/>
  <c r="AG44" i="1"/>
  <c r="A95" i="5"/>
  <c r="A242" i="5"/>
  <c r="A15" i="5"/>
  <c r="A244" i="5"/>
  <c r="I4" i="4"/>
  <c r="A140" i="5" s="1"/>
  <c r="A24" i="5"/>
  <c r="I50" i="1"/>
  <c r="AH14" i="1"/>
  <c r="AI14" i="1" s="1"/>
  <c r="AJ14" i="1" s="1"/>
  <c r="B11" i="1" s="1"/>
  <c r="A248" i="5"/>
  <c r="A246" i="5"/>
  <c r="A243" i="5"/>
  <c r="AG16" i="1"/>
  <c r="AG27" i="1"/>
  <c r="AH17" i="1"/>
  <c r="D89" i="1" s="1"/>
  <c r="AG17" i="1"/>
  <c r="I3" i="4"/>
  <c r="A137" i="5" s="1"/>
  <c r="AN2" i="1"/>
  <c r="AO2" i="1" s="1"/>
  <c r="AH15" i="1"/>
  <c r="E89" i="1" s="1"/>
  <c r="AI16" i="1"/>
  <c r="AI15" i="1" s="1"/>
  <c r="AJ15" i="1" s="1"/>
  <c r="AG15" i="1"/>
  <c r="AG18" i="1" s="1"/>
  <c r="AG19" i="1" s="1"/>
  <c r="I27" i="1" s="1"/>
  <c r="AG1" i="1"/>
  <c r="AW2" i="1" l="1"/>
  <c r="AW3" i="1" s="1"/>
  <c r="B14" i="1" s="1"/>
  <c r="AV2" i="1"/>
  <c r="AV3" i="1" s="1"/>
  <c r="I31" i="1" s="1"/>
  <c r="I45" i="1" s="1"/>
  <c r="AN1" i="1"/>
  <c r="AO1" i="1" s="1"/>
  <c r="N14" i="1" s="1"/>
  <c r="I47" i="1" l="1"/>
  <c r="I49" i="1" s="1"/>
  <c r="B19" i="4" s="1"/>
</calcChain>
</file>

<file path=xl/sharedStrings.xml><?xml version="1.0" encoding="utf-8"?>
<sst xmlns="http://schemas.openxmlformats.org/spreadsheetml/2006/main" count="4266" uniqueCount="2707">
  <si>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</si>
  <si>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</si>
  <si>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</si>
  <si>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</si>
  <si>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</si>
  <si>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</si>
  <si>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</si>
  <si>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</si>
  <si>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</si>
  <si>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</si>
  <si>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</si>
  <si>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</si>
  <si>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</si>
  <si>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</si>
  <si>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</si>
  <si>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</si>
  <si>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</si>
  <si>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</si>
  <si>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</si>
  <si>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</si>
  <si>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</si>
  <si>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</si>
  <si>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</si>
  <si>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</si>
  <si>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</si>
  <si>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</si>
  <si>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</si>
  <si>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</si>
  <si>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</si>
  <si>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</si>
  <si>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</si>
  <si>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</si>
  <si>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</si>
  <si>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</si>
  <si>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</si>
  <si>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</si>
  <si>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</si>
  <si>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</si>
  <si>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</si>
  <si>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</si>
  <si>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</si>
  <si>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</si>
  <si>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</si>
  <si>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</si>
  <si>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</si>
  <si>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</si>
  <si>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</si>
  <si>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</si>
  <si>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</si>
  <si>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</si>
  <si>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</si>
  <si>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</si>
  <si>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</si>
  <si>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</si>
  <si>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</si>
  <si>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</si>
  <si>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</si>
  <si>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</si>
  <si>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</si>
  <si>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</si>
  <si>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</si>
  <si>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</si>
  <si>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</si>
  <si>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</si>
  <si>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</si>
  <si>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</si>
  <si>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</si>
  <si>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</si>
  <si>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</si>
  <si>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</si>
  <si>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</si>
  <si>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</si>
  <si>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</si>
  <si>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</si>
  <si>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</si>
  <si>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</si>
  <si>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普通契約約款</t>
    <phoneticPr fontId="3"/>
  </si>
  <si>
    <t>①前条第２項の気象情報（以下「気象情報」という）をインターネット経由によって甲がこれを取得できるよう配信設定すること。（以下「初期設定」という）</t>
    <phoneticPr fontId="3"/>
  </si>
  <si>
    <t>不要な警報は×にして下さい</t>
    <rPh sb="0" eb="2">
      <t>フヨウ</t>
    </rPh>
    <rPh sb="3" eb="5">
      <t>ケイホウ</t>
    </rPh>
    <rPh sb="10" eb="11">
      <t>クダ</t>
    </rPh>
    <phoneticPr fontId="3"/>
  </si>
  <si>
    <t>不要な警報・注意報は×にして下さい</t>
    <rPh sb="0" eb="2">
      <t>フヨウ</t>
    </rPh>
    <rPh sb="3" eb="5">
      <t>ケイホウ</t>
    </rPh>
    <rPh sb="6" eb="9">
      <t>チュウイホウ</t>
    </rPh>
    <rPh sb="14" eb="15">
      <t>クダ</t>
    </rPh>
    <phoneticPr fontId="3"/>
  </si>
  <si>
    <t>２. 乙は甲に対し、気象情報並びにこの契約に基づく気象情報の甲による利用が第三者の、知的財産権等の一切の権利を侵害しないことを保証する。</t>
    <phoneticPr fontId="3"/>
  </si>
  <si>
    <t>①　甲における気象情報を格納する装置の乙の責に帰することのできない操作上の過誤</t>
    <phoneticPr fontId="3"/>
  </si>
  <si>
    <t>ＬＢＷ建設　○○作業所</t>
    <rPh sb="3" eb="5">
      <t>ケンセツ</t>
    </rPh>
    <rPh sb="8" eb="10">
      <t>サギョウ</t>
    </rPh>
    <rPh sb="10" eb="11">
      <t>ショ</t>
    </rPh>
    <phoneticPr fontId="3"/>
  </si>
  <si>
    <t>○○港現場</t>
    <rPh sb="2" eb="3">
      <t>ミナト</t>
    </rPh>
    <rPh sb="3" eb="5">
      <t>ゲンバ</t>
    </rPh>
    <phoneticPr fontId="3"/>
  </si>
  <si>
    <t>千葉県</t>
    <rPh sb="0" eb="3">
      <t>チバケン</t>
    </rPh>
    <phoneticPr fontId="3"/>
  </si>
  <si>
    <t>銚子市</t>
    <rPh sb="0" eb="3">
      <t>チョウシシ</t>
    </rPh>
    <phoneticPr fontId="3"/>
  </si>
  <si>
    <t>33</t>
    <phoneticPr fontId="3"/>
  </si>
  <si>
    <t>40</t>
    <phoneticPr fontId="3"/>
  </si>
  <si>
    <t>3</t>
    <phoneticPr fontId="3"/>
  </si>
  <si>
    <t>131</t>
    <phoneticPr fontId="3"/>
  </si>
  <si>
    <t>51</t>
    <phoneticPr fontId="3"/>
  </si>
  <si>
    <t>18</t>
    <phoneticPr fontId="3"/>
  </si>
  <si>
    <t>現場名称（略式名可）</t>
    <phoneticPr fontId="3"/>
  </si>
  <si>
    <t>2. 予測情報については、気象学的に不可知の要素を含んでおり、急激な変化、局地的地形等の影響により、特異な現象については予報との差異が現れることがあり、甲はこのことを充分認識し、乙は本情報により遂行された活動において発生したいかなる人物の損傷、死亡、所有物の損失、損害に対してなされた全ての求償の責は負わないものとする。</t>
    <phoneticPr fontId="3"/>
  </si>
  <si>
    <t>③　秘密である旨が開示の際に明確にされ、口頭により開示された情報であり、開示の日から30日以内に秘密である情報を特定した書面を被開示者に提示されるもの。</t>
    <phoneticPr fontId="3"/>
  </si>
  <si>
    <t>２. 前項において、甲が解約予告期間分の情報配信費相当額を乙に提供した場合は、前項ただし書きの規定にかかわらず、この契約を直ちに解約することができる。</t>
    <phoneticPr fontId="3"/>
  </si>
  <si>
    <t>波高・風速アラートメール配信時刻</t>
    <rPh sb="0" eb="2">
      <t>ハコウ</t>
    </rPh>
    <rPh sb="3" eb="5">
      <t>フウソク</t>
    </rPh>
    <rPh sb="12" eb="14">
      <t>ハイシン</t>
    </rPh>
    <rPh sb="14" eb="16">
      <t>ジコク</t>
    </rPh>
    <phoneticPr fontId="3"/>
  </si>
  <si>
    <r>
      <t>■波高・風速</t>
    </r>
    <r>
      <rPr>
        <sz val="9"/>
        <color indexed="12"/>
        <rFont val="ＭＳ Ｐゴシック"/>
        <family val="3"/>
        <charset val="128"/>
      </rPr>
      <t>(配信時刻は下記の時間)</t>
    </r>
    <rPh sb="1" eb="3">
      <t>ハコウ</t>
    </rPh>
    <rPh sb="4" eb="6">
      <t>フウソク</t>
    </rPh>
    <rPh sb="7" eb="9">
      <t>ハイシン</t>
    </rPh>
    <rPh sb="9" eb="11">
      <t>ジコク</t>
    </rPh>
    <rPh sb="12" eb="14">
      <t>カキ</t>
    </rPh>
    <rPh sb="15" eb="17">
      <t>ジカン</t>
    </rPh>
    <phoneticPr fontId="3"/>
  </si>
  <si>
    <t>※配信許可時間内に条件を満たすとリアルタイムに送信</t>
    <rPh sb="1" eb="3">
      <t>ハイシン</t>
    </rPh>
    <rPh sb="3" eb="5">
      <t>キョカ</t>
    </rPh>
    <rPh sb="5" eb="7">
      <t>ジカン</t>
    </rPh>
    <rPh sb="7" eb="8">
      <t>ナイ</t>
    </rPh>
    <rPh sb="9" eb="11">
      <t>ジョウケン</t>
    </rPh>
    <rPh sb="12" eb="13">
      <t>ミ</t>
    </rPh>
    <rPh sb="23" eb="25">
      <t>ソウシン</t>
    </rPh>
    <phoneticPr fontId="3"/>
  </si>
  <si>
    <t>24時間許可の場合は0時～0時にして下さい</t>
    <rPh sb="2" eb="4">
      <t>ジカン</t>
    </rPh>
    <rPh sb="4" eb="6">
      <t>キョカ</t>
    </rPh>
    <rPh sb="7" eb="9">
      <t>バアイ</t>
    </rPh>
    <rPh sb="11" eb="12">
      <t>ジ</t>
    </rPh>
    <rPh sb="14" eb="15">
      <t>ジ</t>
    </rPh>
    <rPh sb="18" eb="19">
      <t>クダ</t>
    </rPh>
    <phoneticPr fontId="3"/>
  </si>
  <si>
    <t>３. 甲が解約予告期間に満たない期間に、この契約を解約することを希望する場合は、甲は不足する期間の情報配信費相当額を違約金として乙に支払うことにより、この契約を解約することができる。但し、甲乙間で別途合意した場合はこの限りではない。</t>
    <phoneticPr fontId="3"/>
  </si>
  <si>
    <t>第1条　この契約は、乙が甲に対して行う気象情報の提供業務（以下「本件業務」という）に関して、甲乙の権利義務に関する事項を定めることを目的とする。</t>
    <phoneticPr fontId="3"/>
  </si>
  <si>
    <t>①　電気設備又は観測機設備の保守を目的とする点検または工事のためやむをえないとき。この場合、乙は、甲に対して７日前までに、その旨並びに理由及び期間を通知する。但し、緊急やむをえないときは、この限りではない。</t>
    <phoneticPr fontId="3"/>
  </si>
  <si>
    <t>岡崎市</t>
  </si>
  <si>
    <t>城陽市</t>
  </si>
  <si>
    <t>大阪市西成区</t>
  </si>
  <si>
    <t>豊岡市</t>
  </si>
  <si>
    <t>浅口市</t>
  </si>
  <si>
    <t>東広島市</t>
  </si>
  <si>
    <t>飯塚市</t>
  </si>
  <si>
    <t>伊佐市</t>
  </si>
  <si>
    <t>貴社指定請求書</t>
    <rPh sb="0" eb="2">
      <t>キシャ</t>
    </rPh>
    <rPh sb="2" eb="4">
      <t>シテイ</t>
    </rPh>
    <rPh sb="4" eb="7">
      <t>セイキュウショ</t>
    </rPh>
    <phoneticPr fontId="3"/>
  </si>
  <si>
    <t>株式会社ライフビジネスウェザー（気象庁予報業務許可第83号）</t>
  </si>
  <si>
    <t>〒103-0012 東京都中央区日本橋堀留町1-10-14 人形町セントラルビル2階</t>
  </si>
  <si>
    <t>TEL： 03-3668-6142（営業部）</t>
  </si>
  <si>
    <t>/</t>
    <phoneticPr fontId="3"/>
  </si>
  <si>
    <t xml:space="preserve"> 0:00:00</t>
    <phoneticPr fontId="3"/>
  </si>
  <si>
    <t xml:space="preserve"> 23:59:59</t>
    <phoneticPr fontId="3"/>
  </si>
  <si>
    <t>●</t>
    <phoneticPr fontId="3"/>
  </si>
  <si>
    <t>-</t>
    <phoneticPr fontId="3"/>
  </si>
  <si>
    <t>山梨県</t>
    <phoneticPr fontId="3"/>
  </si>
  <si>
    <t>大阪府</t>
    <phoneticPr fontId="3"/>
  </si>
  <si>
    <t>島根県</t>
    <phoneticPr fontId="3"/>
  </si>
  <si>
    <t>住所</t>
    <phoneticPr fontId="3"/>
  </si>
  <si>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3"/>
  </si>
  <si>
    <t>部署名/担当者名</t>
    <rPh sb="0" eb="2">
      <t>ブショ</t>
    </rPh>
    <rPh sb="2" eb="3">
      <t>メイ</t>
    </rPh>
    <rPh sb="4" eb="6">
      <t>タントウ</t>
    </rPh>
    <rPh sb="6" eb="7">
      <t>シャ</t>
    </rPh>
    <rPh sb="7" eb="8">
      <t>メイ</t>
    </rPh>
    <phoneticPr fontId="3"/>
  </si>
  <si>
    <t>(弊社使用欄)</t>
    <rPh sb="1" eb="3">
      <t>ヘイシャ</t>
    </rPh>
    <rPh sb="3" eb="6">
      <t>シヨウラン</t>
    </rPh>
    <phoneticPr fontId="3"/>
  </si>
  <si>
    <t>確　認</t>
    <rPh sb="0" eb="1">
      <t>アキラ</t>
    </rPh>
    <rPh sb="2" eb="3">
      <t>シノブ</t>
    </rPh>
    <phoneticPr fontId="3"/>
  </si>
  <si>
    <t>メールアドレス⑦</t>
    <phoneticPr fontId="3"/>
  </si>
  <si>
    <t>メールアドレス⑧</t>
    <phoneticPr fontId="3"/>
  </si>
  <si>
    <t>メールアドレス⑨</t>
    <phoneticPr fontId="3"/>
  </si>
  <si>
    <t>メールアドレス⑩</t>
    <phoneticPr fontId="3"/>
  </si>
  <si>
    <t>メールアドレス⑪</t>
    <phoneticPr fontId="3"/>
  </si>
  <si>
    <t>メールアドレス⑫</t>
    <phoneticPr fontId="3"/>
  </si>
  <si>
    <t>メールアドレス⑬</t>
    <phoneticPr fontId="3"/>
  </si>
  <si>
    <t>メールアドレス⑭</t>
    <phoneticPr fontId="3"/>
  </si>
  <si>
    <t>メールアドレス⑮</t>
    <phoneticPr fontId="3"/>
  </si>
  <si>
    <t>メールアドレス⑯</t>
    <phoneticPr fontId="3"/>
  </si>
  <si>
    <t>メールアドレス⑰</t>
    <phoneticPr fontId="3"/>
  </si>
  <si>
    <t>メールアドレス⑱</t>
    <phoneticPr fontId="3"/>
  </si>
  <si>
    <t>メールアドレス⑲</t>
    <phoneticPr fontId="3"/>
  </si>
  <si>
    <t>メールアドレス⑳</t>
    <phoneticPr fontId="3"/>
  </si>
  <si>
    <t>弊社までご連絡下さい</t>
    <rPh sb="0" eb="2">
      <t>ヘイシャ</t>
    </rPh>
    <rPh sb="5" eb="7">
      <t>レンラク</t>
    </rPh>
    <rPh sb="7" eb="8">
      <t>クダ</t>
    </rPh>
    <phoneticPr fontId="3"/>
  </si>
  <si>
    <t>初期設定費用</t>
    <rPh sb="0" eb="2">
      <t>ショキ</t>
    </rPh>
    <rPh sb="2" eb="4">
      <t>セッテイ</t>
    </rPh>
    <rPh sb="4" eb="6">
      <t>ヒヨウ</t>
    </rPh>
    <phoneticPr fontId="3"/>
  </si>
  <si>
    <t>・ご利用金額</t>
    <rPh sb="2" eb="4">
      <t>リヨウ</t>
    </rPh>
    <rPh sb="4" eb="6">
      <t>キンガク</t>
    </rPh>
    <phoneticPr fontId="3"/>
  </si>
  <si>
    <t>・お支払い方法</t>
    <rPh sb="2" eb="4">
      <t>シハラ</t>
    </rPh>
    <rPh sb="5" eb="7">
      <t>ホウホウ</t>
    </rPh>
    <phoneticPr fontId="3"/>
  </si>
  <si>
    <t>受　付</t>
    <rPh sb="0" eb="1">
      <t>ウ</t>
    </rPh>
    <rPh sb="2" eb="3">
      <t>ツ</t>
    </rPh>
    <phoneticPr fontId="3"/>
  </si>
  <si>
    <t>サイト構築</t>
    <rPh sb="3" eb="5">
      <t>コウチク</t>
    </rPh>
    <phoneticPr fontId="3"/>
  </si>
  <si>
    <t>営業担当者</t>
    <rPh sb="0" eb="2">
      <t>エイギョウ</t>
    </rPh>
    <rPh sb="2" eb="4">
      <t>タントウ</t>
    </rPh>
    <rPh sb="4" eb="5">
      <t>シャ</t>
    </rPh>
    <phoneticPr fontId="3"/>
  </si>
  <si>
    <t>月　　　　日</t>
    <rPh sb="0" eb="1">
      <t>ツキ</t>
    </rPh>
    <rPh sb="5" eb="6">
      <t>ニチ</t>
    </rPh>
    <phoneticPr fontId="3"/>
  </si>
  <si>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</si>
  <si>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</si>
  <si>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</si>
  <si>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</si>
  <si>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</si>
  <si>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</si>
  <si>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</si>
  <si>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</si>
  <si>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</si>
  <si>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</si>
  <si>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</si>
  <si>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</si>
  <si>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</si>
  <si>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</si>
  <si>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</si>
  <si>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</si>
  <si>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</si>
  <si>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</si>
  <si>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</si>
  <si>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</si>
  <si>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</si>
  <si>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</si>
  <si>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</si>
  <si>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</si>
  <si>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</si>
  <si>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</si>
  <si>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</si>
  <si>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</si>
  <si>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</si>
  <si>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</si>
  <si>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</si>
  <si>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</si>
  <si>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</si>
  <si>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</si>
  <si>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</si>
  <si>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</si>
  <si>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</si>
  <si>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</si>
  <si>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</si>
  <si>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</si>
  <si>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</si>
  <si>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</si>
  <si>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</si>
  <si>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</si>
  <si>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</si>
  <si>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</si>
  <si>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</si>
  <si>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</si>
  <si>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</si>
  <si>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</si>
  <si>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</si>
  <si>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</si>
  <si>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</si>
  <si>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</si>
  <si>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</si>
  <si>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危険度</t>
    <rPh sb="0" eb="3">
      <t>キケンド</t>
    </rPh>
    <phoneticPr fontId="3"/>
  </si>
  <si>
    <t>京田辺市</t>
  </si>
  <si>
    <t>大阪市平野区</t>
  </si>
  <si>
    <t>宝塚市</t>
  </si>
  <si>
    <t>筑後市</t>
  </si>
  <si>
    <t>稚内市</t>
  </si>
  <si>
    <t>筑西市</t>
  </si>
  <si>
    <t>羽生市</t>
  </si>
  <si>
    <t>流山市</t>
  </si>
  <si>
    <t>江戸川区</t>
  </si>
  <si>
    <t>川崎市高津区</t>
  </si>
  <si>
    <t>*</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</si>
  <si>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</si>
  <si>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</si>
  <si>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</si>
  <si>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</si>
  <si>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</si>
  <si>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</si>
  <si>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</si>
  <si>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</si>
  <si>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</si>
  <si>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</si>
  <si>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</si>
  <si>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</si>
  <si>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</si>
  <si>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</si>
  <si>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</si>
  <si>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</si>
  <si>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</si>
  <si>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ヶ月</t>
    <rPh sb="1" eb="2">
      <t>ゲツ</t>
    </rPh>
    <phoneticPr fontId="3"/>
  </si>
  <si>
    <t>大阪市中央区</t>
  </si>
  <si>
    <t>高砂市</t>
  </si>
  <si>
    <t>行橋市</t>
  </si>
  <si>
    <t>芦別市</t>
  </si>
  <si>
    <t>稲敷市</t>
  </si>
  <si>
    <t>深谷市</t>
  </si>
  <si>
    <t>我孫子市</t>
  </si>
  <si>
    <t>立川市</t>
  </si>
  <si>
    <t>以内</t>
    <rPh sb="0" eb="2">
      <t>イナイ</t>
    </rPh>
    <phoneticPr fontId="3"/>
  </si>
  <si>
    <t>5km</t>
    <phoneticPr fontId="3"/>
  </si>
  <si>
    <t>10km</t>
    <phoneticPr fontId="3"/>
  </si>
  <si>
    <t>30km</t>
    <phoneticPr fontId="3"/>
  </si>
  <si>
    <t>50km</t>
    <phoneticPr fontId="3"/>
  </si>
  <si>
    <t>■24時間先降水量予測アラート</t>
    <rPh sb="3" eb="5">
      <t>ジカン</t>
    </rPh>
    <rPh sb="5" eb="6">
      <t>サキ</t>
    </rPh>
    <rPh sb="6" eb="9">
      <t>コウスイリョウ</t>
    </rPh>
    <rPh sb="9" eb="11">
      <t>ヨソク</t>
    </rPh>
    <phoneticPr fontId="3"/>
  </si>
  <si>
    <t>■落雷予測アラート</t>
    <phoneticPr fontId="3"/>
  </si>
  <si>
    <t>■竜巻予測アラート</t>
    <rPh sb="1" eb="3">
      <t>タツマキ</t>
    </rPh>
    <phoneticPr fontId="3"/>
  </si>
  <si>
    <t>配信時間</t>
    <rPh sb="0" eb="2">
      <t>ハイシン</t>
    </rPh>
    <rPh sb="2" eb="4">
      <t>ジカン</t>
    </rPh>
    <phoneticPr fontId="3"/>
  </si>
  <si>
    <t>■高波・強風予測アラート</t>
    <rPh sb="1" eb="3">
      <t>タカナミ</t>
    </rPh>
    <rPh sb="4" eb="6">
      <t>キョウフウ</t>
    </rPh>
    <rPh sb="6" eb="8">
      <t>ヨソク</t>
    </rPh>
    <phoneticPr fontId="3"/>
  </si>
  <si>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</si>
  <si>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</si>
  <si>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</si>
  <si>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</si>
  <si>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</si>
  <si>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</si>
  <si>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</si>
  <si>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</si>
  <si>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</si>
  <si>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</si>
  <si>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</si>
  <si>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</si>
  <si>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</si>
  <si>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</si>
  <si>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</si>
  <si>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</si>
  <si>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</si>
  <si>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</si>
  <si>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</si>
  <si>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</si>
  <si>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</si>
  <si>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</si>
  <si>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</si>
  <si>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</si>
  <si>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</si>
  <si>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</si>
  <si>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</si>
  <si>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</si>
  <si>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 xml:space="preserve">申込書送り先　E-Mail： kiyomasa@lbw.jp </t>
    <phoneticPr fontId="3"/>
  </si>
  <si>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</si>
  <si>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</si>
  <si>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</si>
  <si>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</si>
  <si>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</si>
  <si>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</si>
  <si>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</si>
  <si>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</si>
  <si>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</si>
  <si>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</si>
  <si>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</si>
  <si>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</si>
  <si>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</si>
  <si>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</si>
  <si>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</si>
  <si>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</si>
  <si>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</si>
  <si>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</si>
  <si>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</si>
  <si>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</si>
  <si>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</si>
  <si>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</si>
  <si>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</si>
  <si>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</si>
  <si>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</si>
  <si>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</si>
  <si>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</si>
  <si>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</si>
  <si>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</si>
  <si>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</si>
  <si>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</si>
  <si>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</si>
  <si>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</si>
  <si>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</si>
  <si>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</si>
  <si>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</si>
  <si>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</si>
  <si>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</si>
  <si>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</si>
  <si>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</si>
  <si>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</si>
  <si>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</si>
  <si>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</si>
  <si>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</si>
  <si>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</si>
  <si>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</si>
  <si>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</si>
  <si>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</si>
  <si>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鳩ヶ谷市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</si>
  <si>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</si>
  <si>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</si>
  <si>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</si>
  <si>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</si>
  <si>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</si>
  <si>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</si>
  <si>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</si>
  <si>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</si>
  <si>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</si>
  <si>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</si>
  <si>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</si>
  <si>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</si>
  <si>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</si>
  <si>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</si>
  <si>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</si>
  <si>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</si>
  <si>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</si>
  <si>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</si>
  <si>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</si>
  <si>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</si>
  <si>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</si>
  <si>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</si>
  <si>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</si>
  <si>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</si>
  <si>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</si>
  <si>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</si>
  <si>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</si>
  <si>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</si>
  <si>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</si>
  <si>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</si>
  <si>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</si>
  <si>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</si>
  <si>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</si>
  <si>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</si>
  <si>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</si>
  <si>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</si>
  <si>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</si>
  <si>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</si>
  <si>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</si>
  <si>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</si>
  <si>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</si>
  <si>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</si>
  <si>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</si>
  <si>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</si>
  <si>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</si>
  <si>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</si>
  <si>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</si>
  <si>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</si>
  <si>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</si>
  <si>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</si>
  <si>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</si>
  <si>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</si>
  <si>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</si>
  <si>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</si>
  <si>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</si>
  <si>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</si>
  <si>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</si>
  <si>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</si>
  <si>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</si>
  <si>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</si>
  <si>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</si>
  <si>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</si>
  <si>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</si>
  <si>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</si>
  <si>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</si>
  <si>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</si>
  <si>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</si>
  <si>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</si>
  <si>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</si>
  <si>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</si>
  <si>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</si>
  <si>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</si>
  <si>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</si>
  <si>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</si>
  <si>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</si>
  <si>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</si>
  <si>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</si>
  <si>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</si>
  <si>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</si>
  <si>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愛知県</t>
    <phoneticPr fontId="3"/>
  </si>
  <si>
    <t>三重県</t>
    <phoneticPr fontId="3"/>
  </si>
  <si>
    <t>山口県</t>
    <phoneticPr fontId="3"/>
  </si>
  <si>
    <t>徳島県</t>
    <phoneticPr fontId="3"/>
  </si>
  <si>
    <t>香川県</t>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</si>
  <si>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</si>
  <si>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</si>
  <si>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</si>
  <si>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</si>
  <si>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大分県</t>
    <phoneticPr fontId="3"/>
  </si>
  <si>
    <t>宮崎県</t>
    <phoneticPr fontId="3"/>
  </si>
  <si>
    <t>鹿児島県</t>
    <phoneticPr fontId="3"/>
  </si>
  <si>
    <t>沖縄県</t>
    <phoneticPr fontId="3"/>
  </si>
  <si>
    <t>地点名称②</t>
    <rPh sb="0" eb="2">
      <t>チテン</t>
    </rPh>
    <rPh sb="2" eb="4">
      <t>メイショウ</t>
    </rPh>
    <phoneticPr fontId="3"/>
  </si>
  <si>
    <t>地点名称③</t>
    <rPh sb="0" eb="2">
      <t>チテン</t>
    </rPh>
    <rPh sb="2" eb="4">
      <t>メイショウ</t>
    </rPh>
    <phoneticPr fontId="3"/>
  </si>
  <si>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</si>
  <si>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</si>
  <si>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</si>
  <si>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</si>
  <si>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</si>
  <si>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</si>
  <si>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</si>
  <si>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</si>
  <si>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</si>
  <si>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</si>
  <si>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</si>
  <si>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</si>
  <si>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</si>
  <si>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</si>
  <si>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</si>
  <si>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</si>
  <si>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</si>
  <si>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</si>
  <si>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</si>
  <si>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</si>
  <si>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</si>
  <si>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</si>
  <si>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</si>
  <si>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</si>
  <si>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</si>
  <si>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</si>
  <si>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</si>
  <si>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</si>
  <si>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</si>
  <si>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</si>
  <si>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</si>
  <si>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</si>
  <si>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</si>
  <si>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</si>
  <si>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</si>
  <si>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</si>
  <si>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</si>
  <si>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</si>
  <si>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</si>
  <si>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</si>
  <si>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</si>
  <si>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</si>
  <si>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</si>
  <si>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</si>
  <si>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</si>
  <si>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</si>
  <si>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</si>
  <si>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</si>
  <si>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</si>
  <si>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</si>
  <si>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</si>
  <si>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</si>
  <si>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</si>
  <si>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</si>
  <si>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</si>
  <si>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</si>
  <si>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</si>
  <si>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</si>
  <si>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</si>
  <si>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</si>
  <si>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</si>
  <si>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</si>
  <si>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</si>
  <si>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</si>
  <si>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</si>
  <si>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</si>
  <si>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</si>
  <si>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</si>
  <si>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</si>
  <si>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</si>
  <si>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</si>
  <si>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3"/>
  </si>
  <si>
    <t>ＴＥＬ（ハイフン不要）</t>
    <rPh sb="8" eb="10">
      <t>フヨウ</t>
    </rPh>
    <phoneticPr fontId="3"/>
  </si>
  <si>
    <t>現場名</t>
    <rPh sb="0" eb="2">
      <t>ゲンバ</t>
    </rPh>
    <rPh sb="2" eb="3">
      <t>メイ</t>
    </rPh>
    <phoneticPr fontId="3"/>
  </si>
  <si>
    <t>開始</t>
    <rPh sb="0" eb="2">
      <t>カイシ</t>
    </rPh>
    <phoneticPr fontId="3"/>
  </si>
  <si>
    <t>終了</t>
    <rPh sb="0" eb="2">
      <t>シュウリョウ</t>
    </rPh>
    <phoneticPr fontId="3"/>
  </si>
  <si>
    <t>利用期間</t>
    <rPh sb="0" eb="2">
      <t>リヨウ</t>
    </rPh>
    <rPh sb="2" eb="4">
      <t>キカン</t>
    </rPh>
    <phoneticPr fontId="3"/>
  </si>
  <si>
    <t>【携帯】</t>
    <rPh sb="1" eb="3">
      <t>ケイタイ</t>
    </rPh>
    <phoneticPr fontId="3"/>
  </si>
  <si>
    <t>可能です。別途費用がかかりますので、弊社までご連絡下さい。</t>
    <rPh sb="0" eb="2">
      <t>カノウ</t>
    </rPh>
    <rPh sb="5" eb="7">
      <t>ベット</t>
    </rPh>
    <rPh sb="7" eb="9">
      <t>ヒヨウ</t>
    </rPh>
    <rPh sb="18" eb="20">
      <t>ヘイシャ</t>
    </rPh>
    <rPh sb="23" eb="25">
      <t>レンラク</t>
    </rPh>
    <rPh sb="25" eb="26">
      <t>クダ</t>
    </rPh>
    <phoneticPr fontId="3"/>
  </si>
  <si>
    <t>可能です。いつでも変更・追加・削除できます。
その際はkiyomasa@lbw.jpまで御社・現場名と変更アドレスを明記のうえ、メール頂けましたらすぐにご対応致します。</t>
    <rPh sb="0" eb="2">
      <t>カノウ</t>
    </rPh>
    <rPh sb="9" eb="11">
      <t>ヘンコウ</t>
    </rPh>
    <rPh sb="12" eb="14">
      <t>ツイカ</t>
    </rPh>
    <rPh sb="15" eb="17">
      <t>サクジョ</t>
    </rPh>
    <rPh sb="25" eb="26">
      <t>サイ</t>
    </rPh>
    <rPh sb="44" eb="46">
      <t>オンシャ</t>
    </rPh>
    <rPh sb="47" eb="49">
      <t>ゲンバ</t>
    </rPh>
    <rPh sb="49" eb="50">
      <t>メイ</t>
    </rPh>
    <rPh sb="51" eb="53">
      <t>ヘンコウ</t>
    </rPh>
    <rPh sb="58" eb="60">
      <t>メイキ</t>
    </rPh>
    <rPh sb="67" eb="68">
      <t>イタダ</t>
    </rPh>
    <rPh sb="77" eb="79">
      <t>タイオウ</t>
    </rPh>
    <rPh sb="79" eb="80">
      <t>イタ</t>
    </rPh>
    <phoneticPr fontId="3"/>
  </si>
  <si>
    <t>施主（発注者）</t>
    <rPh sb="0" eb="2">
      <t>セシュ</t>
    </rPh>
    <rPh sb="3" eb="6">
      <t>ハッチュウシャ</t>
    </rPh>
    <phoneticPr fontId="3"/>
  </si>
  <si>
    <t>【固有ラベル】</t>
    <phoneticPr fontId="3"/>
  </si>
  <si>
    <t>【名称】</t>
    <phoneticPr fontId="3"/>
  </si>
  <si>
    <t>【詳細】</t>
    <phoneticPr fontId="3"/>
  </si>
  <si>
    <t>【住所】</t>
    <phoneticPr fontId="3"/>
  </si>
  <si>
    <t>【先方担当】</t>
    <phoneticPr fontId="3"/>
  </si>
  <si>
    <t>【E-mail】</t>
    <phoneticPr fontId="3"/>
  </si>
  <si>
    <t>【TEL】</t>
    <phoneticPr fontId="3"/>
  </si>
  <si>
    <t>※指定請求書が必要な場合は、弊社までご連絡下さい。</t>
    <rPh sb="1" eb="3">
      <t>シテイ</t>
    </rPh>
    <rPh sb="3" eb="6">
      <t>セイキュウショ</t>
    </rPh>
    <rPh sb="7" eb="9">
      <t>ヒツヨウ</t>
    </rPh>
    <rPh sb="10" eb="12">
      <t>バアイ</t>
    </rPh>
    <rPh sb="14" eb="16">
      <t>ヘイシャ</t>
    </rPh>
    <rPh sb="19" eb="21">
      <t>レンラク</t>
    </rPh>
    <rPh sb="21" eb="22">
      <t>クダ</t>
    </rPh>
    <phoneticPr fontId="3"/>
  </si>
  <si>
    <t>ユーザー①</t>
    <phoneticPr fontId="3"/>
  </si>
  <si>
    <t>ユーザー②</t>
    <phoneticPr fontId="3"/>
  </si>
  <si>
    <t>ユーザー③</t>
    <phoneticPr fontId="3"/>
  </si>
  <si>
    <t>ユーザー④</t>
    <phoneticPr fontId="3"/>
  </si>
  <si>
    <t>ユーザー⑤</t>
    <phoneticPr fontId="3"/>
  </si>
  <si>
    <t>ユーザー⑥</t>
    <phoneticPr fontId="3"/>
  </si>
  <si>
    <t>ユーザー⑦</t>
    <phoneticPr fontId="3"/>
  </si>
  <si>
    <t>ユーザー⑧</t>
    <phoneticPr fontId="3"/>
  </si>
  <si>
    <t>ユーザー⑨</t>
    <phoneticPr fontId="3"/>
  </si>
  <si>
    <t>ユーザー⑩</t>
    <phoneticPr fontId="3"/>
  </si>
  <si>
    <t>ユーザー⑪</t>
    <phoneticPr fontId="3"/>
  </si>
  <si>
    <t>ユーザー⑫</t>
    <phoneticPr fontId="3"/>
  </si>
  <si>
    <t>ユーザー⑬</t>
    <phoneticPr fontId="3"/>
  </si>
  <si>
    <t>ユーザー⑭</t>
    <phoneticPr fontId="3"/>
  </si>
  <si>
    <t>ユーザー⑮</t>
    <phoneticPr fontId="3"/>
  </si>
  <si>
    <t>ユーザー⑯</t>
    <phoneticPr fontId="3"/>
  </si>
  <si>
    <t>ユーザー⑰</t>
    <phoneticPr fontId="3"/>
  </si>
  <si>
    <t>ユーザー⑱</t>
    <phoneticPr fontId="3"/>
  </si>
  <si>
    <t>ユーザー⑲</t>
    <phoneticPr fontId="3"/>
  </si>
  <si>
    <t>ユーザー⑳</t>
    <phoneticPr fontId="3"/>
  </si>
  <si>
    <t>【固有ラベル】</t>
    <phoneticPr fontId="3"/>
  </si>
  <si>
    <t>【現場名称】</t>
    <phoneticPr fontId="3"/>
  </si>
  <si>
    <t>【現場住所】</t>
    <phoneticPr fontId="3"/>
  </si>
  <si>
    <t>【現場担当者】</t>
    <phoneticPr fontId="3"/>
  </si>
  <si>
    <t>▲サービスタイプ▲</t>
    <phoneticPr fontId="3"/>
  </si>
  <si>
    <t>▲パスワード▲</t>
    <phoneticPr fontId="3"/>
  </si>
  <si>
    <t>************************</t>
    <phoneticPr fontId="3"/>
  </si>
  <si>
    <t>************************</t>
    <phoneticPr fontId="3"/>
  </si>
  <si>
    <t>■■■Weather-stop！アラート■■■</t>
    <phoneticPr fontId="3"/>
  </si>
  <si>
    <t>【アメダス地点】</t>
    <phoneticPr fontId="3"/>
  </si>
  <si>
    <t>【Mets地点】</t>
    <phoneticPr fontId="3"/>
  </si>
  <si>
    <t>【注意報警報地点】</t>
    <phoneticPr fontId="3"/>
  </si>
  <si>
    <t>【Weather10】</t>
    <phoneticPr fontId="3"/>
  </si>
  <si>
    <t>【メッシュポイント】</t>
    <phoneticPr fontId="3"/>
  </si>
  <si>
    <t>石狩郡当別町</t>
    <rPh sb="0" eb="3">
      <t>イシカリグン</t>
    </rPh>
    <phoneticPr fontId="3"/>
  </si>
  <si>
    <t>石狩郡新篠津村</t>
    <rPh sb="0" eb="3">
      <t>イシカリグン</t>
    </rPh>
    <phoneticPr fontId="3"/>
  </si>
  <si>
    <t>松前郡松前町</t>
    <rPh sb="0" eb="3">
      <t>マツマエグン</t>
    </rPh>
    <phoneticPr fontId="3"/>
  </si>
  <si>
    <t>上川郡愛別町</t>
    <rPh sb="3" eb="6">
      <t>アイベツチョウ</t>
    </rPh>
    <phoneticPr fontId="3"/>
  </si>
  <si>
    <t>上川郡上川町</t>
    <rPh sb="3" eb="6">
      <t>カミカワチョウ</t>
    </rPh>
    <phoneticPr fontId="3"/>
  </si>
  <si>
    <t>足柄下郡箱根町</t>
    <rPh sb="2" eb="3">
      <t>シタ</t>
    </rPh>
    <phoneticPr fontId="3"/>
  </si>
  <si>
    <t>寿都郡寿都町</t>
    <rPh sb="2" eb="3">
      <t>グン</t>
    </rPh>
    <phoneticPr fontId="3"/>
  </si>
  <si>
    <t>導入形態</t>
    <rPh sb="0" eb="2">
      <t>ドウニュウ</t>
    </rPh>
    <rPh sb="2" eb="4">
      <t>ケイタイ</t>
    </rPh>
    <phoneticPr fontId="3"/>
  </si>
  <si>
    <t>お申込み日</t>
    <rPh sb="1" eb="3">
      <t>モウシコ</t>
    </rPh>
    <rPh sb="4" eb="5">
      <t>ビ</t>
    </rPh>
    <phoneticPr fontId="3"/>
  </si>
  <si>
    <t>年</t>
    <rPh sb="0" eb="1">
      <t>ネン</t>
    </rPh>
    <phoneticPr fontId="3"/>
  </si>
  <si>
    <t>月</t>
    <rPh sb="0" eb="1">
      <t>ガツ</t>
    </rPh>
    <phoneticPr fontId="3"/>
  </si>
  <si>
    <t>日</t>
    <rPh sb="0" eb="1">
      <t>ニチ</t>
    </rPh>
    <phoneticPr fontId="3"/>
  </si>
  <si>
    <t>～</t>
    <phoneticPr fontId="3"/>
  </si>
  <si>
    <t>会社名</t>
    <rPh sb="0" eb="3">
      <t>カイシャメイ</t>
    </rPh>
    <phoneticPr fontId="3"/>
  </si>
  <si>
    <t>部署名</t>
    <rPh sb="0" eb="1">
      <t>ブ</t>
    </rPh>
    <rPh sb="1" eb="3">
      <t>ショメイ</t>
    </rPh>
    <phoneticPr fontId="3"/>
  </si>
  <si>
    <t xml:space="preserve">E-mail </t>
    <phoneticPr fontId="3"/>
  </si>
  <si>
    <t>携帯</t>
    <rPh sb="0" eb="2">
      <t>ケイタイ</t>
    </rPh>
    <phoneticPr fontId="3"/>
  </si>
  <si>
    <t>現場名称</t>
    <rPh sb="0" eb="2">
      <t>ゲンバ</t>
    </rPh>
    <rPh sb="2" eb="4">
      <t>メイショウ</t>
    </rPh>
    <phoneticPr fontId="3"/>
  </si>
  <si>
    <t>住所</t>
    <rPh sb="0" eb="2">
      <t>ジュウショ</t>
    </rPh>
    <phoneticPr fontId="3"/>
  </si>
  <si>
    <t>緯度経度</t>
    <rPh sb="0" eb="2">
      <t>イド</t>
    </rPh>
    <rPh sb="2" eb="4">
      <t>ケイド</t>
    </rPh>
    <phoneticPr fontId="3"/>
  </si>
  <si>
    <t>北緯</t>
    <rPh sb="0" eb="2">
      <t>ホクイ</t>
    </rPh>
    <phoneticPr fontId="3"/>
  </si>
  <si>
    <t>度</t>
    <rPh sb="0" eb="1">
      <t>ド</t>
    </rPh>
    <phoneticPr fontId="3"/>
  </si>
  <si>
    <t>分</t>
    <rPh sb="0" eb="1">
      <t>フン</t>
    </rPh>
    <phoneticPr fontId="3"/>
  </si>
  <si>
    <t>着氷警報</t>
    <rPh sb="0" eb="2">
      <t>チャクヒョウ</t>
    </rPh>
    <rPh sb="2" eb="4">
      <t>ケイホウ</t>
    </rPh>
    <phoneticPr fontId="3"/>
  </si>
  <si>
    <t>濃霧警報</t>
    <rPh sb="0" eb="2">
      <t>ノウム</t>
    </rPh>
    <rPh sb="2" eb="4">
      <t>ケイホウ</t>
    </rPh>
    <phoneticPr fontId="3"/>
  </si>
  <si>
    <t>うねり警報</t>
    <rPh sb="3" eb="5">
      <t>ケイホウ</t>
    </rPh>
    <phoneticPr fontId="3"/>
  </si>
  <si>
    <t>風警報</t>
    <rPh sb="0" eb="1">
      <t>カゼ</t>
    </rPh>
    <rPh sb="1" eb="3">
      <t>ケイホウ</t>
    </rPh>
    <phoneticPr fontId="3"/>
  </si>
  <si>
    <t>強風警報</t>
    <rPh sb="0" eb="2">
      <t>キョウフウ</t>
    </rPh>
    <rPh sb="2" eb="4">
      <t>ケイホウ</t>
    </rPh>
    <phoneticPr fontId="3"/>
  </si>
  <si>
    <t>台風警報</t>
    <rPh sb="0" eb="2">
      <t>タイフウ</t>
    </rPh>
    <rPh sb="2" eb="4">
      <t>ケイホウ</t>
    </rPh>
    <phoneticPr fontId="3"/>
  </si>
  <si>
    <t>最大風速</t>
    <rPh sb="0" eb="2">
      <t>サイダイ</t>
    </rPh>
    <rPh sb="2" eb="4">
      <t>フウソク</t>
    </rPh>
    <phoneticPr fontId="3"/>
  </si>
  <si>
    <t>m以上</t>
    <rPh sb="1" eb="3">
      <t>イジョウ</t>
    </rPh>
    <phoneticPr fontId="3"/>
  </si>
  <si>
    <t>m/ｓ以上</t>
    <rPh sb="3" eb="5">
      <t>イジョウ</t>
    </rPh>
    <phoneticPr fontId="3"/>
  </si>
  <si>
    <t>・</t>
    <phoneticPr fontId="3"/>
  </si>
  <si>
    <t>※24時間許可の場合は0時～0時にして下さい</t>
    <rPh sb="3" eb="5">
      <t>ジカン</t>
    </rPh>
    <rPh sb="5" eb="7">
      <t>キョカ</t>
    </rPh>
    <rPh sb="8" eb="10">
      <t>バアイ</t>
    </rPh>
    <rPh sb="12" eb="13">
      <t>ジ</t>
    </rPh>
    <rPh sb="15" eb="16">
      <t>ジ</t>
    </rPh>
    <rPh sb="19" eb="20">
      <t>クダ</t>
    </rPh>
    <phoneticPr fontId="3"/>
  </si>
  <si>
    <t>不要</t>
    <rPh sb="0" eb="2">
      <t>フヨウ</t>
    </rPh>
    <phoneticPr fontId="3"/>
  </si>
  <si>
    <t>メールアドレス</t>
    <phoneticPr fontId="3"/>
  </si>
  <si>
    <t>　アラートメール配信曜日／時刻／発信条件設定</t>
    <rPh sb="8" eb="10">
      <t>ハイシン</t>
    </rPh>
    <rPh sb="10" eb="12">
      <t>ヨウビ</t>
    </rPh>
    <rPh sb="13" eb="15">
      <t>ジコク</t>
    </rPh>
    <rPh sb="16" eb="18">
      <t>ハッシン</t>
    </rPh>
    <rPh sb="18" eb="20">
      <t>ジョウケン</t>
    </rPh>
    <rPh sb="20" eb="22">
      <t>セッテイ</t>
    </rPh>
    <phoneticPr fontId="3"/>
  </si>
  <si>
    <t>※アラートメール設定値・アドレスは、開始後でも変更できます。</t>
    <rPh sb="18" eb="21">
      <t>カイシゴ</t>
    </rPh>
    <phoneticPr fontId="3"/>
  </si>
  <si>
    <t>北海道</t>
    <phoneticPr fontId="3"/>
  </si>
  <si>
    <t>青森県</t>
    <phoneticPr fontId="3"/>
  </si>
  <si>
    <t>岩手県</t>
    <phoneticPr fontId="3"/>
  </si>
  <si>
    <t>宮城県</t>
    <phoneticPr fontId="3"/>
  </si>
  <si>
    <t>秋田県</t>
    <phoneticPr fontId="3"/>
  </si>
  <si>
    <t>山形県</t>
    <phoneticPr fontId="3"/>
  </si>
  <si>
    <t>福島県</t>
    <phoneticPr fontId="3"/>
  </si>
  <si>
    <t>茨城県</t>
    <phoneticPr fontId="3"/>
  </si>
  <si>
    <t>栃木県</t>
    <phoneticPr fontId="3"/>
  </si>
  <si>
    <t>群馬県</t>
    <phoneticPr fontId="3"/>
  </si>
  <si>
    <t>埼玉県</t>
    <phoneticPr fontId="3"/>
  </si>
  <si>
    <t>千葉県</t>
    <phoneticPr fontId="3"/>
  </si>
  <si>
    <t>東京都</t>
    <phoneticPr fontId="3"/>
  </si>
  <si>
    <t>神奈川県</t>
    <phoneticPr fontId="3"/>
  </si>
  <si>
    <t>富山県</t>
    <phoneticPr fontId="3"/>
  </si>
  <si>
    <t>石川県</t>
    <phoneticPr fontId="3"/>
  </si>
  <si>
    <t>福井県</t>
    <phoneticPr fontId="3"/>
  </si>
  <si>
    <t>岐阜県</t>
    <phoneticPr fontId="3"/>
  </si>
  <si>
    <t>静岡県</t>
    <phoneticPr fontId="3"/>
  </si>
  <si>
    <t>滋賀県</t>
    <phoneticPr fontId="3"/>
  </si>
  <si>
    <t>京都府</t>
    <phoneticPr fontId="3"/>
  </si>
  <si>
    <t>奈良県</t>
    <phoneticPr fontId="3"/>
  </si>
  <si>
    <t>和歌山県</t>
    <phoneticPr fontId="3"/>
  </si>
  <si>
    <t>鳥取県</t>
    <phoneticPr fontId="3"/>
  </si>
  <si>
    <t>いいえ、現場同様の住所は必ず登録されますが、その１ポイントでもかまいません。最大で３ポイントです。</t>
    <rPh sb="4" eb="6">
      <t>ゲンバ</t>
    </rPh>
    <rPh sb="6" eb="8">
      <t>ドウヨウ</t>
    </rPh>
    <rPh sb="9" eb="11">
      <t>ジュウショ</t>
    </rPh>
    <rPh sb="12" eb="13">
      <t>カナラ</t>
    </rPh>
    <rPh sb="14" eb="16">
      <t>トウロク</t>
    </rPh>
    <rPh sb="38" eb="40">
      <t>サイダイ</t>
    </rPh>
    <phoneticPr fontId="3"/>
  </si>
  <si>
    <t>①申込み方法はどのようにすればよろしいでしょうか？</t>
    <rPh sb="1" eb="3">
      <t>モウシコ</t>
    </rPh>
    <rPh sb="4" eb="6">
      <t>ホウホウ</t>
    </rPh>
    <phoneticPr fontId="3"/>
  </si>
  <si>
    <t>②予測地点登録は必ず３ポイント必要ですか？</t>
    <rPh sb="1" eb="3">
      <t>ヨソク</t>
    </rPh>
    <rPh sb="3" eb="5">
      <t>チテン</t>
    </rPh>
    <rPh sb="5" eb="7">
      <t>トウロク</t>
    </rPh>
    <rPh sb="8" eb="9">
      <t>カナラ</t>
    </rPh>
    <rPh sb="15" eb="17">
      <t>ヒツヨウ</t>
    </rPh>
    <phoneticPr fontId="3"/>
  </si>
  <si>
    <t>⑤アラートメール送信アドレスを20人以上に増やすことは可能ですか？</t>
    <rPh sb="8" eb="10">
      <t>ソウシン</t>
    </rPh>
    <rPh sb="17" eb="18">
      <t>ニン</t>
    </rPh>
    <rPh sb="18" eb="20">
      <t>イジョウ</t>
    </rPh>
    <rPh sb="21" eb="22">
      <t>フ</t>
    </rPh>
    <rPh sb="27" eb="29">
      <t>カノウ</t>
    </rPh>
    <phoneticPr fontId="3"/>
  </si>
  <si>
    <t>⑥支払い方法はどのようにすればよろしいでしょうか？</t>
    <rPh sb="1" eb="3">
      <t>シハラ</t>
    </rPh>
    <rPh sb="4" eb="6">
      <t>ホウホウ</t>
    </rPh>
    <phoneticPr fontId="3"/>
  </si>
  <si>
    <t>秒</t>
    <rPh sb="0" eb="1">
      <t>ビョウ</t>
    </rPh>
    <phoneticPr fontId="3"/>
  </si>
  <si>
    <t>東経</t>
    <rPh sb="0" eb="2">
      <t>トウケイ</t>
    </rPh>
    <phoneticPr fontId="3"/>
  </si>
  <si>
    <t>は、</t>
    <phoneticPr fontId="3"/>
  </si>
  <si>
    <t>（買主）　　　　　　　　　　　　　　　　　　　　　　　　　　　　　　　　　　　</t>
    <rPh sb="1" eb="3">
      <t>カイヌシ</t>
    </rPh>
    <phoneticPr fontId="3"/>
  </si>
  <si>
    <t>都道府県</t>
    <rPh sb="0" eb="4">
      <t>トドウフケン</t>
    </rPh>
    <phoneticPr fontId="3"/>
  </si>
  <si>
    <t>市区町村</t>
    <rPh sb="0" eb="2">
      <t>シク</t>
    </rPh>
    <rPh sb="2" eb="4">
      <t>チョウソン</t>
    </rPh>
    <phoneticPr fontId="3"/>
  </si>
  <si>
    <t>円</t>
    <rPh sb="0" eb="1">
      <t>エン</t>
    </rPh>
    <phoneticPr fontId="3"/>
  </si>
  <si>
    <t>選択</t>
    <rPh sb="0" eb="2">
      <t>センタク</t>
    </rPh>
    <phoneticPr fontId="3"/>
  </si>
  <si>
    <t>緯度</t>
    <rPh sb="0" eb="2">
      <t>イド</t>
    </rPh>
    <phoneticPr fontId="3"/>
  </si>
  <si>
    <t>経度</t>
    <rPh sb="0" eb="2">
      <t>ケイド</t>
    </rPh>
    <phoneticPr fontId="3"/>
  </si>
  <si>
    <t>申込書ヘルプ　よくある質問</t>
    <rPh sb="0" eb="2">
      <t>モウシコ</t>
    </rPh>
    <rPh sb="2" eb="3">
      <t>ショ</t>
    </rPh>
    <rPh sb="11" eb="13">
      <t>シツモン</t>
    </rPh>
    <phoneticPr fontId="3"/>
  </si>
  <si>
    <t>会社名</t>
    <rPh sb="0" eb="2">
      <t>カイシャ</t>
    </rPh>
    <rPh sb="2" eb="3">
      <t>メイ</t>
    </rPh>
    <phoneticPr fontId="3"/>
  </si>
  <si>
    <t>担当者名</t>
    <rPh sb="0" eb="3">
      <t>タントウシャ</t>
    </rPh>
    <rPh sb="3" eb="4">
      <t>メイ</t>
    </rPh>
    <phoneticPr fontId="3"/>
  </si>
  <si>
    <t>備考</t>
    <rPh sb="0" eb="2">
      <t>ビコウ</t>
    </rPh>
    <phoneticPr fontId="3"/>
  </si>
  <si>
    <t>波浪</t>
    <rPh sb="0" eb="2">
      <t>ハロウ</t>
    </rPh>
    <phoneticPr fontId="3"/>
  </si>
  <si>
    <t>津波</t>
    <rPh sb="0" eb="2">
      <t>ツナミ</t>
    </rPh>
    <phoneticPr fontId="3"/>
  </si>
  <si>
    <t>現場住所</t>
    <rPh sb="0" eb="2">
      <t>ゲンバ</t>
    </rPh>
    <rPh sb="2" eb="4">
      <t>ジュウショ</t>
    </rPh>
    <phoneticPr fontId="3"/>
  </si>
  <si>
    <t>Ｗ10地点①名称</t>
    <rPh sb="3" eb="5">
      <t>チテン</t>
    </rPh>
    <rPh sb="6" eb="8">
      <t>メイショウ</t>
    </rPh>
    <phoneticPr fontId="3"/>
  </si>
  <si>
    <t>Ｗ10地点②名称</t>
    <rPh sb="3" eb="5">
      <t>チテン</t>
    </rPh>
    <rPh sb="6" eb="8">
      <t>メイショウ</t>
    </rPh>
    <phoneticPr fontId="3"/>
  </si>
  <si>
    <t>Ｗ10地点③名称</t>
    <rPh sb="3" eb="5">
      <t>チテン</t>
    </rPh>
    <rPh sb="6" eb="8">
      <t>メイショウ</t>
    </rPh>
    <phoneticPr fontId="3"/>
  </si>
  <si>
    <t>Ｗ10地点④名称</t>
    <rPh sb="3" eb="5">
      <t>チテン</t>
    </rPh>
    <rPh sb="6" eb="8">
      <t>メイショウ</t>
    </rPh>
    <phoneticPr fontId="3"/>
  </si>
  <si>
    <t>Ｗ10地点⑤名称</t>
    <rPh sb="3" eb="5">
      <t>チテン</t>
    </rPh>
    <rPh sb="6" eb="8">
      <t>メイショウ</t>
    </rPh>
    <phoneticPr fontId="3"/>
  </si>
  <si>
    <t>沿岸波浪地点①名称</t>
    <rPh sb="0" eb="2">
      <t>エンガン</t>
    </rPh>
    <rPh sb="2" eb="4">
      <t>ハロウ</t>
    </rPh>
    <rPh sb="4" eb="6">
      <t>チテン</t>
    </rPh>
    <rPh sb="7" eb="9">
      <t>メイショウ</t>
    </rPh>
    <phoneticPr fontId="3"/>
  </si>
  <si>
    <t>★配信可にする★</t>
    <rPh sb="1" eb="3">
      <t>ハイシン</t>
    </rPh>
    <rPh sb="3" eb="4">
      <t>カ</t>
    </rPh>
    <phoneticPr fontId="3"/>
  </si>
  <si>
    <t>★入力して下さい★</t>
    <rPh sb="1" eb="3">
      <t>ニュウリョク</t>
    </rPh>
    <rPh sb="5" eb="6">
      <t>クダ</t>
    </rPh>
    <phoneticPr fontId="3"/>
  </si>
  <si>
    <t>★選択して下さい★</t>
    <rPh sb="1" eb="3">
      <t>センタク</t>
    </rPh>
    <rPh sb="5" eb="6">
      <t>クダ</t>
    </rPh>
    <phoneticPr fontId="3"/>
  </si>
  <si>
    <t>⇒登録ボタン</t>
    <rPh sb="1" eb="3">
      <t>トウロク</t>
    </rPh>
    <phoneticPr fontId="3"/>
  </si>
  <si>
    <t>★選択登録してください★</t>
    <rPh sb="1" eb="3">
      <t>センタク</t>
    </rPh>
    <rPh sb="3" eb="5">
      <t>トウロク</t>
    </rPh>
    <phoneticPr fontId="3"/>
  </si>
  <si>
    <t>【沿岸波浪予測】</t>
    <rPh sb="1" eb="3">
      <t>エンガン</t>
    </rPh>
    <rPh sb="3" eb="5">
      <t>ハロウ</t>
    </rPh>
    <rPh sb="5" eb="7">
      <t>ヨソク</t>
    </rPh>
    <phoneticPr fontId="3"/>
  </si>
  <si>
    <t>波浪地点①</t>
    <rPh sb="0" eb="2">
      <t>ハロウ</t>
    </rPh>
    <rPh sb="2" eb="4">
      <t>チテン</t>
    </rPh>
    <phoneticPr fontId="3"/>
  </si>
  <si>
    <t>豪雨地点①</t>
    <rPh sb="0" eb="2">
      <t>ゴウウ</t>
    </rPh>
    <rPh sb="2" eb="4">
      <t>チテン</t>
    </rPh>
    <phoneticPr fontId="3"/>
  </si>
  <si>
    <t>豪雨地点②</t>
    <rPh sb="0" eb="2">
      <t>ゴウウ</t>
    </rPh>
    <rPh sb="2" eb="4">
      <t>チテン</t>
    </rPh>
    <phoneticPr fontId="3"/>
  </si>
  <si>
    <t>豪雨地点③</t>
    <rPh sb="0" eb="2">
      <t>ゴウウ</t>
    </rPh>
    <rPh sb="2" eb="4">
      <t>チテン</t>
    </rPh>
    <phoneticPr fontId="3"/>
  </si>
  <si>
    <t>豪雨地点④</t>
    <rPh sb="0" eb="2">
      <t>ゴウウ</t>
    </rPh>
    <rPh sb="2" eb="4">
      <t>チテン</t>
    </rPh>
    <phoneticPr fontId="3"/>
  </si>
  <si>
    <t>豪雨地点⑤</t>
    <rPh sb="0" eb="2">
      <t>ゴウウ</t>
    </rPh>
    <rPh sb="2" eb="4">
      <t>チテン</t>
    </rPh>
    <phoneticPr fontId="3"/>
  </si>
  <si>
    <t>■■■企業リスト■■■</t>
    <rPh sb="3" eb="5">
      <t>キギョウ</t>
    </rPh>
    <phoneticPr fontId="3"/>
  </si>
  <si>
    <t>■■■現場リスト■■■</t>
    <rPh sb="3" eb="5">
      <t>ゲンバ</t>
    </rPh>
    <phoneticPr fontId="3"/>
  </si>
  <si>
    <t>▲有効▲</t>
    <rPh sb="1" eb="3">
      <t>ユウコウ</t>
    </rPh>
    <phoneticPr fontId="3"/>
  </si>
  <si>
    <t>▲現場Metsコード▲</t>
    <rPh sb="1" eb="3">
      <t>ゲンバ</t>
    </rPh>
    <phoneticPr fontId="3"/>
  </si>
  <si>
    <t>▲ＰＣログイン名▲</t>
    <rPh sb="7" eb="8">
      <t>メイ</t>
    </rPh>
    <phoneticPr fontId="3"/>
  </si>
  <si>
    <t>▲開始日▲</t>
    <rPh sb="1" eb="4">
      <t>カイシビ</t>
    </rPh>
    <phoneticPr fontId="3"/>
  </si>
  <si>
    <t>▲終了日▲</t>
    <rPh sb="1" eb="4">
      <t>シュウリョウビ</t>
    </rPh>
    <phoneticPr fontId="3"/>
  </si>
  <si>
    <t>■■■所属ユーザーアドレス■■■</t>
    <rPh sb="3" eb="5">
      <t>ショゾク</t>
    </rPh>
    <phoneticPr fontId="3"/>
  </si>
  <si>
    <t>＜緯度＞</t>
    <rPh sb="1" eb="3">
      <t>イド</t>
    </rPh>
    <phoneticPr fontId="3"/>
  </si>
  <si>
    <t>＜経度＞</t>
    <rPh sb="1" eb="3">
      <t>ケイド</t>
    </rPh>
    <phoneticPr fontId="3"/>
  </si>
  <si>
    <t>＜表記名＞</t>
    <rPh sb="1" eb="3">
      <t>ヒョウキ</t>
    </rPh>
    <rPh sb="3" eb="4">
      <t>メイ</t>
    </rPh>
    <phoneticPr fontId="3"/>
  </si>
  <si>
    <t>■■■ユーザー⇒端末登録■■■</t>
    <rPh sb="8" eb="10">
      <t>タンマツ</t>
    </rPh>
    <rPh sb="10" eb="12">
      <t>トウロク</t>
    </rPh>
    <phoneticPr fontId="3"/>
  </si>
  <si>
    <t>************終了************</t>
    <rPh sb="12" eb="14">
      <t>シュウリョウ</t>
    </rPh>
    <phoneticPr fontId="3"/>
  </si>
  <si>
    <t>配信曜日</t>
    <rPh sb="0" eb="2">
      <t>ハイシン</t>
    </rPh>
    <rPh sb="2" eb="4">
      <t>ヨウビ</t>
    </rPh>
    <phoneticPr fontId="3"/>
  </si>
  <si>
    <t>FAX（ハイフン不要）</t>
    <rPh sb="8" eb="10">
      <t>フヨウ</t>
    </rPh>
    <phoneticPr fontId="3"/>
  </si>
  <si>
    <t>安全建設気象モバイルＫＩＹＯＭＡＳＡ　KAIHO　申込書②　予測地点登録</t>
    <rPh sb="0" eb="2">
      <t>アンゼン</t>
    </rPh>
    <rPh sb="2" eb="4">
      <t>ケンセツ</t>
    </rPh>
    <rPh sb="4" eb="6">
      <t>キショウ</t>
    </rPh>
    <rPh sb="25" eb="27">
      <t>モウシコ</t>
    </rPh>
    <rPh sb="27" eb="28">
      <t>ショ</t>
    </rPh>
    <rPh sb="30" eb="32">
      <t>ヨソク</t>
    </rPh>
    <rPh sb="32" eb="34">
      <t>チテン</t>
    </rPh>
    <rPh sb="34" eb="36">
      <t>トウロク</t>
    </rPh>
    <phoneticPr fontId="3"/>
  </si>
  <si>
    <t>月</t>
    <rPh sb="0" eb="1">
      <t>ゲツ</t>
    </rPh>
    <phoneticPr fontId="3"/>
  </si>
  <si>
    <t>水</t>
  </si>
  <si>
    <t>木</t>
  </si>
  <si>
    <t>金</t>
  </si>
  <si>
    <t>土</t>
  </si>
  <si>
    <t>配信許可時刻</t>
    <rPh sb="0" eb="2">
      <t>ハイシン</t>
    </rPh>
    <rPh sb="2" eb="4">
      <t>キョカ</t>
    </rPh>
    <rPh sb="4" eb="6">
      <t>ジコク</t>
    </rPh>
    <phoneticPr fontId="3"/>
  </si>
  <si>
    <t>時</t>
    <rPh sb="0" eb="1">
      <t>ジ</t>
    </rPh>
    <phoneticPr fontId="3"/>
  </si>
  <si>
    <t>～</t>
    <phoneticPr fontId="3"/>
  </si>
  <si>
    <t>暴風雪警報</t>
    <rPh sb="0" eb="2">
      <t>ボウフウ</t>
    </rPh>
    <rPh sb="2" eb="3">
      <t>ユキ</t>
    </rPh>
    <rPh sb="3" eb="5">
      <t>ケイホウ</t>
    </rPh>
    <phoneticPr fontId="3"/>
  </si>
  <si>
    <t>大雨警報</t>
    <rPh sb="0" eb="2">
      <t>オオアメ</t>
    </rPh>
    <rPh sb="2" eb="4">
      <t>ケイホウ</t>
    </rPh>
    <phoneticPr fontId="3"/>
  </si>
  <si>
    <t>洪水警報</t>
    <rPh sb="0" eb="2">
      <t>コウズイ</t>
    </rPh>
    <rPh sb="2" eb="4">
      <t>ケイホウ</t>
    </rPh>
    <phoneticPr fontId="3"/>
  </si>
  <si>
    <t>暴風警報</t>
    <rPh sb="0" eb="2">
      <t>ボウフウ</t>
    </rPh>
    <rPh sb="2" eb="4">
      <t>ケイホウ</t>
    </rPh>
    <phoneticPr fontId="3"/>
  </si>
  <si>
    <t>大雪警報</t>
    <rPh sb="0" eb="2">
      <t>オオユキ</t>
    </rPh>
    <rPh sb="2" eb="4">
      <t>ケイホウ</t>
    </rPh>
    <phoneticPr fontId="3"/>
  </si>
  <si>
    <t>波浪警報</t>
    <rPh sb="0" eb="2">
      <t>ハロウ</t>
    </rPh>
    <rPh sb="2" eb="4">
      <t>ケイホウ</t>
    </rPh>
    <phoneticPr fontId="3"/>
  </si>
  <si>
    <t>高潮警報</t>
    <rPh sb="0" eb="2">
      <t>タカシオ</t>
    </rPh>
    <rPh sb="2" eb="4">
      <t>ケイホウ</t>
    </rPh>
    <phoneticPr fontId="3"/>
  </si>
  <si>
    <t>大雨注意報</t>
    <rPh sb="0" eb="2">
      <t>オオアメ</t>
    </rPh>
    <rPh sb="2" eb="5">
      <t>チュウイホウ</t>
    </rPh>
    <phoneticPr fontId="3"/>
  </si>
  <si>
    <t>大雪注意報</t>
    <rPh sb="0" eb="2">
      <t>オオユキ</t>
    </rPh>
    <rPh sb="2" eb="5">
      <t>チュウイホウ</t>
    </rPh>
    <phoneticPr fontId="3"/>
  </si>
  <si>
    <t>風雪注意報</t>
    <rPh sb="0" eb="2">
      <t>フウセツ</t>
    </rPh>
    <rPh sb="2" eb="5">
      <t>チュウイホウ</t>
    </rPh>
    <phoneticPr fontId="3"/>
  </si>
  <si>
    <t>長崎県</t>
    <phoneticPr fontId="3"/>
  </si>
  <si>
    <t>熊本県</t>
    <phoneticPr fontId="3"/>
  </si>
  <si>
    <t>・実績公開にご協力ください</t>
    <rPh sb="1" eb="3">
      <t>ジッセキ</t>
    </rPh>
    <rPh sb="3" eb="5">
      <t>コウカイ</t>
    </rPh>
    <rPh sb="7" eb="9">
      <t>キョウリョク</t>
    </rPh>
    <phoneticPr fontId="3"/>
  </si>
  <si>
    <t>当現場の利用実績の公表に同意する</t>
    <rPh sb="0" eb="1">
      <t>トウ</t>
    </rPh>
    <rPh sb="1" eb="3">
      <t>ゲンバ</t>
    </rPh>
    <rPh sb="4" eb="6">
      <t>リヨウ</t>
    </rPh>
    <rPh sb="6" eb="8">
      <t>ジッセキ</t>
    </rPh>
    <rPh sb="9" eb="11">
      <t>コウヒョウ</t>
    </rPh>
    <rPh sb="12" eb="14">
      <t>ドウイ</t>
    </rPh>
    <phoneticPr fontId="3"/>
  </si>
  <si>
    <t>雷注意報</t>
    <rPh sb="0" eb="1">
      <t>カミナリ</t>
    </rPh>
    <rPh sb="1" eb="4">
      <t>チュウイホウ</t>
    </rPh>
    <phoneticPr fontId="3"/>
  </si>
  <si>
    <t>強風注意報</t>
    <rPh sb="0" eb="2">
      <t>キョウフウ</t>
    </rPh>
    <rPh sb="2" eb="5">
      <t>チュウイホウ</t>
    </rPh>
    <phoneticPr fontId="3"/>
  </si>
  <si>
    <t>波浪注意報</t>
    <rPh sb="0" eb="2">
      <t>ハロウ</t>
    </rPh>
    <rPh sb="2" eb="5">
      <t>チュウイホウ</t>
    </rPh>
    <phoneticPr fontId="3"/>
  </si>
  <si>
    <t>融雪注意報</t>
    <rPh sb="0" eb="2">
      <t>ユウセツ</t>
    </rPh>
    <rPh sb="2" eb="5">
      <t>チュウイホウ</t>
    </rPh>
    <phoneticPr fontId="3"/>
  </si>
  <si>
    <t>洪水注意報</t>
    <rPh sb="0" eb="2">
      <t>コウズイ</t>
    </rPh>
    <rPh sb="2" eb="5">
      <t>チュウイホウ</t>
    </rPh>
    <phoneticPr fontId="3"/>
  </si>
  <si>
    <t>高潮注意報</t>
    <rPh sb="0" eb="2">
      <t>タカシオ</t>
    </rPh>
    <rPh sb="2" eb="5">
      <t>チュウイホウ</t>
    </rPh>
    <phoneticPr fontId="3"/>
  </si>
  <si>
    <t>濃霧注意報</t>
    <rPh sb="0" eb="2">
      <t>ノウム</t>
    </rPh>
    <rPh sb="2" eb="5">
      <t>チュウイホウ</t>
    </rPh>
    <phoneticPr fontId="3"/>
  </si>
  <si>
    <t>乾燥注意報</t>
    <rPh sb="0" eb="2">
      <t>カンソウ</t>
    </rPh>
    <rPh sb="2" eb="5">
      <t>チュウイホウ</t>
    </rPh>
    <phoneticPr fontId="3"/>
  </si>
  <si>
    <t>なだれ注意報</t>
    <rPh sb="3" eb="6">
      <t>チュウイホウ</t>
    </rPh>
    <phoneticPr fontId="3"/>
  </si>
  <si>
    <t>低温注意報</t>
    <rPh sb="0" eb="2">
      <t>テイオン</t>
    </rPh>
    <rPh sb="2" eb="5">
      <t>チュウイホウ</t>
    </rPh>
    <phoneticPr fontId="3"/>
  </si>
  <si>
    <t>霜注意報</t>
    <rPh sb="0" eb="1">
      <t>シモ</t>
    </rPh>
    <rPh sb="1" eb="4">
      <t>チュウイホウ</t>
    </rPh>
    <phoneticPr fontId="3"/>
  </si>
  <si>
    <t>着氷注意報</t>
    <rPh sb="0" eb="2">
      <t>チャクヒョウ</t>
    </rPh>
    <rPh sb="2" eb="5">
      <t>チュウイホウ</t>
    </rPh>
    <phoneticPr fontId="3"/>
  </si>
  <si>
    <t>着雪注意報</t>
    <rPh sb="0" eb="1">
      <t>チャク</t>
    </rPh>
    <rPh sb="1" eb="2">
      <t>ユキ</t>
    </rPh>
    <rPh sb="2" eb="5">
      <t>チュウイホウ</t>
    </rPh>
    <phoneticPr fontId="3"/>
  </si>
  <si>
    <t>火</t>
  </si>
  <si>
    <t>●</t>
  </si>
  <si>
    <t>google geocordingで緯度経度検索</t>
  </si>
  <si>
    <t>合計金額（税込）</t>
    <rPh sb="0" eb="2">
      <t>ゴウケイ</t>
    </rPh>
    <rPh sb="2" eb="4">
      <t>キンガク</t>
    </rPh>
    <rPh sb="5" eb="7">
      <t>ゼイコ</t>
    </rPh>
    <phoneticPr fontId="3"/>
  </si>
  <si>
    <t>×</t>
  </si>
  <si>
    <t>円/月</t>
  </si>
  <si>
    <t>円</t>
  </si>
  <si>
    <t>入力</t>
    <rPh sb="0" eb="2">
      <t>ニュウリョク</t>
    </rPh>
    <phoneticPr fontId="3"/>
  </si>
  <si>
    <t xml:space="preserve"> </t>
    <phoneticPr fontId="3"/>
  </si>
  <si>
    <t>合計金額（税抜）</t>
    <rPh sb="0" eb="2">
      <t>ゴウケイ</t>
    </rPh>
    <rPh sb="2" eb="4">
      <t>キンガク</t>
    </rPh>
    <rPh sb="5" eb="6">
      <t>ゼイ</t>
    </rPh>
    <rPh sb="6" eb="7">
      <t>ヌ</t>
    </rPh>
    <phoneticPr fontId="3"/>
  </si>
  <si>
    <t>消費税</t>
    <rPh sb="0" eb="3">
      <t>ショウヒゼイ</t>
    </rPh>
    <phoneticPr fontId="3"/>
  </si>
  <si>
    <t>①ご利用期間分一括払い</t>
    <rPh sb="2" eb="4">
      <t>リヨウ</t>
    </rPh>
    <rPh sb="4" eb="6">
      <t>キカン</t>
    </rPh>
    <rPh sb="6" eb="7">
      <t>ブン</t>
    </rPh>
    <rPh sb="7" eb="9">
      <t>イッカツ</t>
    </rPh>
    <rPh sb="9" eb="10">
      <t>ハラ</t>
    </rPh>
    <phoneticPr fontId="3"/>
  </si>
  <si>
    <t>②月ごとの支払い</t>
    <rPh sb="1" eb="2">
      <t>ツキ</t>
    </rPh>
    <rPh sb="6" eb="7">
      <t>バラ</t>
    </rPh>
    <phoneticPr fontId="3"/>
  </si>
  <si>
    <t>-</t>
  </si>
  <si>
    <t>申込書に記載されている住所（請求書送付先）にご請求書を送付させていただきます。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41" eb="43">
      <t>シテイ</t>
    </rPh>
    <rPh sb="43" eb="46">
      <t>セイキュウショ</t>
    </rPh>
    <rPh sb="47" eb="49">
      <t>ヒツヨウ</t>
    </rPh>
    <rPh sb="50" eb="52">
      <t>バアイ</t>
    </rPh>
    <rPh sb="59" eb="61">
      <t>ヘイシャ</t>
    </rPh>
    <rPh sb="64" eb="66">
      <t>レンラク</t>
    </rPh>
    <rPh sb="66" eb="67">
      <t>クダ</t>
    </rPh>
    <phoneticPr fontId="3"/>
  </si>
  <si>
    <t>①</t>
    <phoneticPr fontId="3"/>
  </si>
  <si>
    <t>⑪</t>
    <phoneticPr fontId="3"/>
  </si>
  <si>
    <t>②</t>
    <phoneticPr fontId="3"/>
  </si>
  <si>
    <t>⑫</t>
    <phoneticPr fontId="3"/>
  </si>
  <si>
    <t>③</t>
    <phoneticPr fontId="3"/>
  </si>
  <si>
    <t>⑬</t>
    <phoneticPr fontId="3"/>
  </si>
  <si>
    <t>④</t>
    <phoneticPr fontId="3"/>
  </si>
  <si>
    <t>⑭</t>
    <phoneticPr fontId="3"/>
  </si>
  <si>
    <t>⑤</t>
    <phoneticPr fontId="3"/>
  </si>
  <si>
    <t>⑮</t>
    <phoneticPr fontId="3"/>
  </si>
  <si>
    <t>⑥</t>
    <phoneticPr fontId="3"/>
  </si>
  <si>
    <t>⑯</t>
    <phoneticPr fontId="3"/>
  </si>
  <si>
    <t>⑦</t>
    <phoneticPr fontId="3"/>
  </si>
  <si>
    <t>⑰</t>
    <phoneticPr fontId="3"/>
  </si>
  <si>
    <t>⑧</t>
    <phoneticPr fontId="3"/>
  </si>
  <si>
    <t>⑱</t>
    <phoneticPr fontId="3"/>
  </si>
  <si>
    <t>⑨</t>
    <phoneticPr fontId="3"/>
  </si>
  <si>
    <t>⑲</t>
    <phoneticPr fontId="3"/>
  </si>
  <si>
    <t>⑩</t>
    <phoneticPr fontId="3"/>
  </si>
  <si>
    <t>⑳</t>
    <phoneticPr fontId="3"/>
  </si>
  <si>
    <t>合計金額(税抜き)</t>
    <rPh sb="0" eb="2">
      <t>ゴウケイ</t>
    </rPh>
    <rPh sb="2" eb="4">
      <t>キンガク</t>
    </rPh>
    <rPh sb="5" eb="6">
      <t>ゼイ</t>
    </rPh>
    <rPh sb="6" eb="7">
      <t>ヌ</t>
    </rPh>
    <phoneticPr fontId="3"/>
  </si>
  <si>
    <t>請求書</t>
    <rPh sb="0" eb="3">
      <t>セイキュウショ</t>
    </rPh>
    <phoneticPr fontId="3"/>
  </si>
  <si>
    <t>新潟県</t>
    <phoneticPr fontId="3"/>
  </si>
  <si>
    <t>長野県</t>
    <phoneticPr fontId="3"/>
  </si>
  <si>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</si>
  <si>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</si>
  <si>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</si>
  <si>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</si>
  <si>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</si>
  <si>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</si>
  <si>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</si>
  <si>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</si>
  <si>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</si>
  <si>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</si>
  <si>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</si>
  <si>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</si>
  <si>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</si>
  <si>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</si>
  <si>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</si>
  <si>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</si>
  <si>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</si>
  <si>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</si>
  <si>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</si>
  <si>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</si>
  <si>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</si>
  <si>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</si>
  <si>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</si>
  <si>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</si>
  <si>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</si>
  <si>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</si>
  <si>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</si>
  <si>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</si>
  <si>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</si>
  <si>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</si>
  <si>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</si>
  <si>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</si>
  <si>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</si>
  <si>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</si>
  <si>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</si>
  <si>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</si>
  <si>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</si>
  <si>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</si>
  <si>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</si>
  <si>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</si>
  <si>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</si>
  <si>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</si>
  <si>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</si>
  <si>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</si>
  <si>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</si>
  <si>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</si>
  <si>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</si>
  <si>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</si>
  <si>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</si>
  <si>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</si>
  <si>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八束郡東出雲町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</si>
  <si>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</si>
  <si>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</si>
  <si>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</si>
  <si>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</si>
  <si>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</si>
  <si>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</si>
  <si>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</si>
  <si>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</si>
  <si>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</si>
  <si>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</si>
  <si>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</si>
  <si>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</si>
  <si>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</si>
  <si>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</si>
  <si>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</si>
  <si>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</si>
  <si>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</si>
  <si>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</si>
  <si>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</si>
  <si>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</si>
  <si>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</si>
  <si>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</si>
  <si>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</si>
  <si>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</si>
  <si>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</si>
  <si>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</si>
  <si>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</si>
  <si>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</si>
  <si>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</si>
  <si>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</si>
  <si>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</si>
  <si>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</si>
  <si>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</si>
  <si>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</si>
  <si>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</si>
  <si>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</si>
  <si>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</si>
  <si>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</si>
  <si>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</si>
  <si>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簸川郡斐川町</t>
  </si>
  <si>
    <t>名西郡石井町</t>
  </si>
  <si>
    <t>香川郡直島町</t>
  </si>
  <si>
    <t>越智郡上島町</t>
  </si>
  <si>
    <t>安芸郡東洋町</t>
  </si>
  <si>
    <t>三養基郡基山町</t>
  </si>
  <si>
    <t>東諸県郡国富町</t>
  </si>
  <si>
    <t>国頭郡国頭村</t>
  </si>
  <si>
    <t>東津軽郡今別町</t>
  </si>
  <si>
    <t>申込書送り先・問い合わせ</t>
    <phoneticPr fontId="3"/>
  </si>
  <si>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</si>
  <si>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</si>
  <si>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</si>
  <si>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</si>
  <si>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</si>
  <si>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</si>
  <si>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</si>
  <si>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</si>
  <si>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</si>
  <si>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</si>
  <si>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</si>
  <si>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</si>
  <si>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</si>
  <si>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</si>
  <si>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</si>
  <si>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</si>
  <si>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</si>
  <si>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</si>
  <si>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</si>
  <si>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</si>
  <si>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</si>
  <si>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</si>
  <si>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</si>
  <si>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</si>
  <si>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</si>
  <si>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</si>
  <si>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</si>
  <si>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</si>
  <si>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</si>
  <si>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</si>
  <si>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</si>
  <si>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</si>
  <si>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</si>
  <si>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</si>
  <si>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</si>
  <si>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</si>
  <si>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</si>
  <si>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</si>
  <si>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</si>
  <si>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</si>
  <si>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</si>
  <si>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</si>
  <si>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</si>
  <si>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</si>
  <si>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</si>
  <si>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</si>
  <si>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</si>
  <si>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</si>
  <si>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</si>
  <si>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</si>
  <si>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</si>
  <si>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</si>
  <si>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</si>
  <si>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</si>
  <si>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</si>
  <si>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</si>
  <si>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</si>
  <si>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</si>
  <si>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</si>
  <si>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</si>
  <si>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</si>
  <si>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</si>
  <si>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</si>
  <si>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</si>
  <si>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</si>
  <si>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</si>
  <si>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</si>
  <si>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</si>
  <si>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</si>
  <si>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</si>
  <si>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</si>
  <si>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</si>
  <si>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</si>
  <si>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</si>
  <si>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</si>
  <si>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上都賀郡西方町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</si>
  <si>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</si>
  <si>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</si>
  <si>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</si>
  <si>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</si>
  <si>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</si>
  <si>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</si>
  <si>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</si>
  <si>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</si>
  <si>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</si>
  <si>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</si>
  <si>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</si>
  <si>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</si>
  <si>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</si>
  <si>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</si>
  <si>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</si>
  <si>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</si>
  <si>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</si>
  <si>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</si>
  <si>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</si>
  <si>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</si>
  <si>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</si>
  <si>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</si>
  <si>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</si>
  <si>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</si>
  <si>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</si>
  <si>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</si>
  <si>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</si>
  <si>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</si>
  <si>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</si>
  <si>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</si>
  <si>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</si>
  <si>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</si>
  <si>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</si>
  <si>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</si>
  <si>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</si>
  <si>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</si>
  <si>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</si>
  <si>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</si>
  <si>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</si>
  <si>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</si>
  <si>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</si>
  <si>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</si>
  <si>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</si>
  <si>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</si>
  <si>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</si>
  <si>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</si>
  <si>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</si>
  <si>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</si>
  <si>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</si>
  <si>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</si>
  <si>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</si>
  <si>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</si>
  <si>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</si>
  <si>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</si>
  <si>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</si>
  <si>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</si>
  <si>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</si>
  <si>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</si>
  <si>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</si>
  <si>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</si>
  <si>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</si>
  <si>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</si>
  <si>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</si>
  <si>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</si>
  <si>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</si>
  <si>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</si>
  <si>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</si>
  <si>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</si>
  <si>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</si>
  <si>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</si>
  <si>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</si>
  <si>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</si>
  <si>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</si>
  <si>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</si>
  <si>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</si>
  <si>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</si>
  <si>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</si>
  <si>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</si>
  <si>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</si>
  <si>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</si>
  <si>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</si>
  <si>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</si>
  <si>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</si>
  <si>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</si>
  <si>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</si>
  <si>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</si>
  <si>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</si>
  <si>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</si>
  <si>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</si>
  <si>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</si>
  <si>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</si>
  <si>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</si>
  <si>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</si>
  <si>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</si>
  <si>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</si>
  <si>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</si>
  <si>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</si>
  <si>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</si>
  <si>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</si>
  <si>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</si>
  <si>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</si>
  <si>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</si>
  <si>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</si>
  <si>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</si>
  <si>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</si>
  <si>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</si>
  <si>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</si>
  <si>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</si>
  <si>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</si>
  <si>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</si>
  <si>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</si>
  <si>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</si>
  <si>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</si>
  <si>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</si>
  <si>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</si>
  <si>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</si>
  <si>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</si>
  <si>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</si>
  <si>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</si>
  <si>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</si>
  <si>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</si>
  <si>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</si>
  <si>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</si>
  <si>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</si>
  <si>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</si>
  <si>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</si>
  <si>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</si>
  <si>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</si>
  <si>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</si>
  <si>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</si>
  <si>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</si>
  <si>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</si>
  <si>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</si>
  <si>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</si>
  <si>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</si>
  <si>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</si>
  <si>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</si>
  <si>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</si>
  <si>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</si>
  <si>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</si>
  <si>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</si>
  <si>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</si>
  <si>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</si>
  <si>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</si>
  <si>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</si>
  <si>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</si>
  <si>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</si>
  <si>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</si>
  <si>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</si>
  <si>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</si>
  <si>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</si>
  <si>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</si>
  <si>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</si>
  <si>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</si>
  <si>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</si>
  <si>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</si>
  <si>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</si>
  <si>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</si>
  <si>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</si>
  <si>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</si>
  <si>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</si>
  <si>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</si>
  <si>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</si>
  <si>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</si>
  <si>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</si>
  <si>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</si>
  <si>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</si>
  <si>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</si>
  <si>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</si>
  <si>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東磐井郡藤沢町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</si>
  <si>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</si>
  <si>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</si>
  <si>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</si>
  <si>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</si>
  <si>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</si>
  <si>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</si>
  <si>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</si>
  <si>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</si>
  <si>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</si>
  <si>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</si>
  <si>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</si>
  <si>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</si>
  <si>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</si>
  <si>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</si>
  <si>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</si>
  <si>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</si>
  <si>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</si>
  <si>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</si>
  <si>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</si>
  <si>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</si>
  <si>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</si>
  <si>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</si>
  <si>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</si>
  <si>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</si>
  <si>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</si>
  <si>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</si>
  <si>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</si>
  <si>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</si>
  <si>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</si>
  <si>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</si>
  <si>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</si>
  <si>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</si>
  <si>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</si>
  <si>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</si>
  <si>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</si>
  <si>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</si>
  <si>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</si>
  <si>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</si>
  <si>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</si>
  <si>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</si>
  <si>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</si>
  <si>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</si>
  <si>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</si>
  <si>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</si>
  <si>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</si>
  <si>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</si>
  <si>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</si>
  <si>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</si>
  <si>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</si>
  <si>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</si>
  <si>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</si>
  <si>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</si>
  <si>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</si>
  <si>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</si>
  <si>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</si>
  <si>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</si>
  <si>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</si>
  <si>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</si>
  <si>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</si>
  <si>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</si>
  <si>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</si>
  <si>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</si>
  <si>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</si>
  <si>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</si>
  <si>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</si>
  <si>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</si>
  <si>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</si>
  <si>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　 なお、初期設定費用は支払い初月に加算されます。</t>
    <rPh sb="5" eb="7">
      <t>ショキ</t>
    </rPh>
    <rPh sb="7" eb="9">
      <t>セッテイ</t>
    </rPh>
    <rPh sb="9" eb="11">
      <t>ヒヨウ</t>
    </rPh>
    <rPh sb="12" eb="14">
      <t>シハラ</t>
    </rPh>
    <rPh sb="15" eb="16">
      <t>ショ</t>
    </rPh>
    <rPh sb="16" eb="17">
      <t>ヅキ</t>
    </rPh>
    <rPh sb="18" eb="20">
      <t>カサン</t>
    </rPh>
    <phoneticPr fontId="3"/>
  </si>
  <si>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</si>
  <si>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</si>
  <si>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</si>
  <si>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</si>
  <si>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</si>
  <si>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</si>
  <si>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</si>
  <si>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</si>
  <si>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</si>
  <si>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</si>
  <si>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</si>
  <si>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</si>
  <si>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</si>
  <si>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</si>
  <si>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</si>
  <si>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</si>
  <si>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</si>
  <si>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</si>
  <si>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</si>
  <si>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</si>
  <si>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</si>
  <si>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</si>
  <si>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</si>
  <si>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</si>
  <si>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</si>
  <si>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</si>
  <si>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</si>
  <si>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</si>
  <si>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</si>
  <si>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</si>
  <si>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</si>
  <si>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</si>
  <si>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</si>
  <si>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</si>
  <si>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</si>
  <si>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</si>
  <si>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</si>
  <si>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</si>
  <si>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</si>
  <si>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</si>
  <si>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</si>
  <si>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</si>
  <si>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</si>
  <si>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</si>
  <si>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</si>
  <si>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</si>
  <si>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</si>
  <si>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</si>
  <si>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</si>
  <si>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</si>
  <si>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</si>
  <si>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</si>
  <si>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</si>
  <si>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</si>
  <si>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</si>
  <si>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</si>
  <si>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</si>
  <si>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</si>
  <si>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</si>
  <si>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</si>
  <si>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</si>
  <si>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</si>
  <si>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</si>
  <si>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</si>
  <si>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</si>
  <si>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</si>
  <si>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</si>
  <si>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</si>
  <si>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</si>
  <si>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</si>
  <si>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</si>
  <si>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</si>
  <si>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</si>
  <si>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</si>
  <si>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</si>
  <si>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</si>
  <si>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</si>
  <si>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</si>
  <si>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</si>
  <si>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</si>
  <si>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</si>
  <si>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</si>
  <si>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</si>
  <si>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</si>
  <si>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</si>
  <si>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</si>
  <si>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</si>
  <si>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</si>
  <si>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</si>
  <si>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</si>
  <si>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</si>
  <si>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</si>
  <si>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</si>
  <si>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</si>
  <si>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</si>
  <si>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</si>
  <si>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</si>
  <si>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</si>
  <si>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</si>
  <si>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</si>
  <si>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</si>
  <si>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</si>
  <si>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</si>
  <si>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</si>
  <si>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</si>
  <si>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</si>
  <si>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</si>
  <si>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</si>
  <si>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</si>
  <si>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</si>
  <si>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</si>
  <si>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</si>
  <si>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</si>
  <si>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</si>
  <si>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</si>
  <si>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</si>
  <si>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</si>
  <si>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</si>
  <si>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</si>
  <si>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</si>
  <si>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</si>
  <si>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</si>
  <si>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</si>
  <si>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</si>
  <si>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</si>
  <si>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</si>
  <si>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</si>
  <si>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</si>
  <si>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</si>
  <si>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</si>
  <si>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</si>
  <si>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</si>
  <si>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</si>
  <si>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</si>
  <si>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</si>
  <si>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</si>
  <si>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</si>
  <si>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</si>
  <si>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</si>
  <si>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</si>
  <si>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</si>
  <si>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</si>
  <si>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</si>
  <si>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</si>
  <si>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</si>
  <si>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</si>
  <si>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</si>
  <si>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</si>
  <si>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</si>
  <si>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</si>
  <si>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</si>
  <si>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</si>
  <si>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</si>
  <si>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</si>
  <si>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</si>
  <si>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</si>
  <si>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</si>
  <si>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</si>
  <si>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</si>
  <si>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</si>
  <si>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</si>
  <si>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</si>
  <si>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</si>
  <si>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</si>
  <si>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</si>
  <si>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</si>
  <si>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</si>
  <si>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</si>
  <si>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</si>
  <si>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</si>
  <si>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</si>
  <si>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</si>
  <si>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</si>
  <si>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</si>
  <si>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</si>
  <si>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</si>
  <si>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</si>
  <si>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</si>
  <si>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</si>
  <si>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</si>
  <si>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</si>
  <si>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</si>
  <si>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</si>
  <si>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</si>
  <si>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</si>
  <si>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</si>
  <si>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</si>
  <si>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</si>
  <si>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</si>
  <si>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</si>
  <si>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</si>
  <si>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</si>
  <si>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</si>
  <si>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</si>
  <si>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</si>
  <si>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</si>
  <si>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</si>
  <si>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</si>
  <si>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</si>
  <si>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</si>
  <si>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</si>
  <si>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</si>
  <si>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</si>
  <si>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</si>
  <si>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</si>
  <si>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</si>
  <si>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</si>
  <si>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</si>
  <si>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</si>
  <si>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</si>
  <si>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</si>
  <si>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</si>
  <si>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</si>
  <si>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</si>
  <si>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</si>
  <si>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</si>
  <si>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</si>
  <si>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</si>
  <si>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</si>
  <si>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</si>
  <si>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</si>
  <si>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</si>
  <si>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</si>
  <si>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</si>
  <si>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</si>
  <si>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</si>
  <si>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</si>
  <si>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</si>
  <si>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</si>
  <si>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</si>
  <si>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</si>
  <si>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</si>
  <si>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</si>
  <si>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</si>
  <si>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</si>
  <si>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</si>
  <si>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</si>
  <si>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</si>
  <si>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</si>
  <si>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</si>
  <si>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</si>
  <si>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</si>
  <si>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</si>
  <si>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</si>
  <si>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</si>
  <si>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</si>
  <si>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</si>
  <si>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</si>
  <si>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</si>
  <si>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</si>
  <si>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</si>
  <si>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</si>
  <si>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</si>
  <si>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</si>
  <si>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</si>
  <si>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</si>
  <si>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</si>
  <si>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</si>
  <si>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</si>
  <si>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</si>
  <si>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</si>
  <si>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</si>
  <si>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</si>
  <si>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</si>
  <si>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</si>
  <si>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</si>
  <si>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</si>
  <si>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</si>
  <si>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</si>
  <si>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</si>
  <si>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</si>
  <si>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</si>
  <si>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</si>
  <si>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</si>
  <si>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</si>
  <si>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</si>
  <si>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</si>
  <si>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</si>
  <si>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</si>
  <si>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</si>
  <si>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</si>
  <si>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</si>
  <si>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</si>
  <si>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</si>
  <si>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</si>
  <si>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</si>
  <si>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</si>
  <si>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</si>
  <si>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</si>
  <si>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</si>
  <si>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</si>
  <si>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</si>
  <si>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</si>
  <si>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</si>
  <si>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</si>
  <si>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</si>
  <si>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</si>
  <si>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</si>
  <si>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</si>
  <si>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</si>
  <si>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</si>
  <si>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</si>
  <si>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</si>
  <si>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</si>
  <si>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</si>
  <si>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</si>
  <si>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</si>
  <si>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</si>
  <si>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</si>
  <si>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</si>
  <si>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</si>
  <si>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</si>
  <si>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</si>
  <si>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</si>
  <si>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</si>
  <si>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</si>
  <si>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</si>
  <si>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</si>
  <si>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</si>
  <si>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</si>
  <si>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</si>
  <si>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</si>
  <si>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</si>
  <si>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</si>
  <si>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</si>
  <si>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</si>
  <si>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</si>
  <si>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</si>
  <si>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</si>
  <si>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</si>
  <si>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</si>
  <si>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</si>
  <si>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</si>
  <si>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</si>
  <si>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</si>
  <si>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</si>
  <si>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</si>
  <si>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</si>
  <si>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</si>
  <si>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</si>
  <si>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</si>
  <si>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</si>
  <si>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</si>
  <si>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</si>
  <si>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</si>
  <si>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</si>
  <si>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</si>
  <si>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</si>
  <si>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</si>
  <si>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</si>
  <si>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</si>
  <si>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</si>
  <si>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</si>
  <si>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</si>
  <si>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</si>
  <si>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</si>
  <si>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</si>
  <si>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</si>
  <si>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</si>
  <si>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</si>
  <si>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</si>
  <si>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</si>
  <si>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</si>
  <si>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</si>
  <si>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</si>
  <si>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</si>
  <si>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</si>
  <si>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</si>
  <si>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※この地点のメールが全て不要の場合は、配信曜日を全て×にして下さい。</t>
    <rPh sb="3" eb="5">
      <t>チテン</t>
    </rPh>
    <rPh sb="10" eb="11">
      <t>スベ</t>
    </rPh>
    <rPh sb="12" eb="14">
      <t>フヨウ</t>
    </rPh>
    <rPh sb="15" eb="17">
      <t>バアイ</t>
    </rPh>
    <rPh sb="19" eb="21">
      <t>ハイシン</t>
    </rPh>
    <rPh sb="21" eb="23">
      <t>ヨウビ</t>
    </rPh>
    <rPh sb="24" eb="25">
      <t>スベ</t>
    </rPh>
    <rPh sb="30" eb="31">
      <t>クダ</t>
    </rPh>
    <phoneticPr fontId="3"/>
  </si>
  <si>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</si>
  <si>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</si>
  <si>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</si>
  <si>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</si>
  <si>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</si>
  <si>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</si>
  <si>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</si>
  <si>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</si>
  <si>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</si>
  <si>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</si>
  <si>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</si>
  <si>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</si>
  <si>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</si>
  <si>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</si>
  <si>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</si>
  <si>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</si>
  <si>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</si>
  <si>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</si>
  <si>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</si>
  <si>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</si>
  <si>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</si>
  <si>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</si>
  <si>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</si>
  <si>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</si>
  <si>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</si>
  <si>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</si>
  <si>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</si>
  <si>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</si>
  <si>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</si>
  <si>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</si>
  <si>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</si>
  <si>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</si>
  <si>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</si>
  <si>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</si>
  <si>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</si>
  <si>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</si>
  <si>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</si>
  <si>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</si>
  <si>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</si>
  <si>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</si>
  <si>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</si>
  <si>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</si>
  <si>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</si>
  <si>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</si>
  <si>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</si>
  <si>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幡豆郡一色町</t>
  </si>
  <si>
    <t>泉北郡忠岡町</t>
  </si>
  <si>
    <t>田川郡赤村</t>
  </si>
  <si>
    <t>虻田郡ニセコ町</t>
  </si>
  <si>
    <t>児玉郡神川町</t>
  </si>
  <si>
    <t>北安曇郡小谷村</t>
  </si>
  <si>
    <t>幡豆郡吉良町</t>
  </si>
  <si>
    <t>泉南郡熊取町</t>
  </si>
  <si>
    <t>田川郡福智町</t>
  </si>
  <si>
    <t>虻田郡真狩村</t>
  </si>
  <si>
    <t>児玉郡上里町</t>
  </si>
  <si>
    <t>埴科郡坂城町</t>
  </si>
  <si>
    <t>幡豆郡幡豆町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</si>
  <si>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</si>
  <si>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</si>
  <si>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</si>
  <si>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</si>
  <si>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</si>
  <si>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</si>
  <si>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</si>
  <si>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</si>
  <si>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</si>
  <si>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</si>
  <si>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</si>
  <si>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</si>
  <si>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</si>
  <si>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3"/>
  </si>
  <si>
    <t>（保証）</t>
    <phoneticPr fontId="3"/>
  </si>
  <si>
    <t>（契約の目的等）</t>
    <phoneticPr fontId="3"/>
  </si>
  <si>
    <t>＜配信内訳＞</t>
    <phoneticPr fontId="3"/>
  </si>
  <si>
    <t>（本件業務）</t>
    <phoneticPr fontId="3"/>
  </si>
  <si>
    <t>第２条　乙が甲に対して行う本件業務の内容は次の各号のとおりとする。</t>
    <phoneticPr fontId="3"/>
  </si>
  <si>
    <t>②当該気象情報を常時最新のものに更新し、甲からの取得に応じて最新の気象情報を提供すること。（以下「情報提供」という）</t>
    <phoneticPr fontId="3"/>
  </si>
  <si>
    <t>（対価並びに支払方法等）</t>
    <phoneticPr fontId="3"/>
  </si>
  <si>
    <t>第３条　本件業務の売買代金およびその支払方法・手段は、申込書、注文書または請書の定めるところによる。</t>
    <phoneticPr fontId="3"/>
  </si>
  <si>
    <t>4　第1項の金員に対する遅延利息の率は年8.25%とする。</t>
    <phoneticPr fontId="3"/>
  </si>
  <si>
    <t>（著作権）</t>
    <phoneticPr fontId="3"/>
  </si>
  <si>
    <t>（気象情報の使用制限）</t>
    <phoneticPr fontId="3"/>
  </si>
  <si>
    <t>（気象情報提供の一時停止）</t>
    <phoneticPr fontId="3"/>
  </si>
  <si>
    <t>２. 乙の責に帰すべき事由に基づく本件業務の不履行が生じたとき、甲は情報提供費の支払いを要しない。</t>
    <phoneticPr fontId="3"/>
  </si>
  <si>
    <t>第８条　乙は甲に対し、気象情報が適法かつ適正に開発されたものであることを保証する。</t>
    <phoneticPr fontId="3"/>
  </si>
  <si>
    <t>（免責）</t>
    <phoneticPr fontId="3"/>
  </si>
  <si>
    <t>第10条　次の各号の事由に基づき甲に損害が発生した場合、乙はその責を負わないものとする。</t>
    <phoneticPr fontId="3"/>
  </si>
  <si>
    <t>②　電気通信事業者（エヌ・ティ・ティ・ドコモ、ＫＤＤＩ、ソフトバンクモバイル、他プロバイダー等）の有する通信回線の障害または圏外。</t>
    <phoneticPr fontId="3"/>
  </si>
  <si>
    <t>③　天災地変（激甚災害）、擾乱、内乱等乙の責に帰することのできない不可抗力事由による本件業務の一部または全部の不履行。</t>
    <phoneticPr fontId="3"/>
  </si>
  <si>
    <t>①　書面又はその他の有体物により開示され、秘密である旨が明示（『秘』や『Confidential』等の視認可能な表示）されたもの。</t>
    <phoneticPr fontId="3"/>
  </si>
  <si>
    <t>②　電子メールその他のネットワークを利用したデータ伝送によって開示される情報であって、秘密である旨の明示があるもの。</t>
    <phoneticPr fontId="3"/>
  </si>
  <si>
    <t>２. 前項の規定にかかわらず、次の各号に該当する情報については、秘密情報には当たらない。</t>
    <phoneticPr fontId="3"/>
  </si>
  <si>
    <t>①　情報の取得時点で既に公知、公用となったもの。</t>
    <phoneticPr fontId="3"/>
  </si>
  <si>
    <t>③　情報の取得時点で受領者が既に知っていたことを証明できるもの。</t>
    <phoneticPr fontId="3"/>
  </si>
  <si>
    <t>④　受領者が正当な権利を有する第三者より開示を受けたことを証明できるもの。</t>
    <phoneticPr fontId="3"/>
  </si>
  <si>
    <t>⑤　受領者が独自に開発したことを証明できるもの。</t>
    <phoneticPr fontId="3"/>
  </si>
  <si>
    <t>３. 本条の規定は、この契約が終了した後も有効に存続する。</t>
    <phoneticPr fontId="3"/>
  </si>
  <si>
    <t>（権利、義務の譲渡）</t>
    <phoneticPr fontId="3"/>
  </si>
  <si>
    <t>（解約）</t>
    <phoneticPr fontId="3"/>
  </si>
  <si>
    <t>（解除）</t>
    <phoneticPr fontId="3"/>
  </si>
  <si>
    <t>① この契約に違反したとき。</t>
    <phoneticPr fontId="3"/>
  </si>
  <si>
    <t>② この契約の履行に際し、不正または不当な行為があったとき。</t>
    <phoneticPr fontId="3"/>
  </si>
  <si>
    <t>■落雷予測</t>
    <rPh sb="1" eb="3">
      <t>ラクライ</t>
    </rPh>
    <rPh sb="3" eb="5">
      <t>ヨソク</t>
    </rPh>
    <phoneticPr fontId="3"/>
  </si>
  <si>
    <t>以上</t>
    <rPh sb="0" eb="2">
      <t>イジョウ</t>
    </rPh>
    <phoneticPr fontId="3"/>
  </si>
  <si>
    <t>雷の強さ</t>
    <rPh sb="0" eb="1">
      <t>カミナリ</t>
    </rPh>
    <rPh sb="2" eb="3">
      <t>ツヨ</t>
    </rPh>
    <phoneticPr fontId="3"/>
  </si>
  <si>
    <t>現場からの距離</t>
    <rPh sb="0" eb="2">
      <t>ゲンバ</t>
    </rPh>
    <rPh sb="5" eb="7">
      <t>キョリ</t>
    </rPh>
    <phoneticPr fontId="3"/>
  </si>
  <si>
    <t>km以内</t>
    <rPh sb="2" eb="4">
      <t>イナイ</t>
    </rPh>
    <phoneticPr fontId="3"/>
  </si>
  <si>
    <t>■竜巻予測</t>
    <rPh sb="1" eb="3">
      <t>タツマキ</t>
    </rPh>
    <phoneticPr fontId="3"/>
  </si>
  <si>
    <t>警戒レベル</t>
    <rPh sb="0" eb="2">
      <t>ケイカイ</t>
    </rPh>
    <phoneticPr fontId="3"/>
  </si>
  <si>
    <r>
      <t>■気象警報・注意報</t>
    </r>
    <r>
      <rPr>
        <sz val="9"/>
        <color indexed="12"/>
        <rFont val="ＭＳ Ｐゴシック"/>
        <family val="3"/>
        <charset val="128"/>
      </rPr>
      <t>(市区町村単位)</t>
    </r>
    <rPh sb="1" eb="3">
      <t>キショウ</t>
    </rPh>
    <rPh sb="3" eb="5">
      <t>ケイホウ</t>
    </rPh>
    <rPh sb="6" eb="9">
      <t>チュウイホウ</t>
    </rPh>
    <rPh sb="10" eb="12">
      <t>シク</t>
    </rPh>
    <rPh sb="12" eb="14">
      <t>チョウソン</t>
    </rPh>
    <rPh sb="14" eb="16">
      <t>タンイ</t>
    </rPh>
    <phoneticPr fontId="3"/>
  </si>
  <si>
    <r>
      <t>■海上警報</t>
    </r>
    <r>
      <rPr>
        <sz val="9"/>
        <color indexed="12"/>
        <rFont val="ＭＳ Ｐゴシック"/>
        <family val="3"/>
        <charset val="128"/>
      </rPr>
      <t>(海域ごと)</t>
    </r>
    <rPh sb="1" eb="3">
      <t>カイジョウ</t>
    </rPh>
    <rPh sb="3" eb="5">
      <t>ケイホウ</t>
    </rPh>
    <rPh sb="6" eb="8">
      <t>カイイキ</t>
    </rPh>
    <phoneticPr fontId="3"/>
  </si>
  <si>
    <t>1mm未満 小雨・弱い雪</t>
    <rPh sb="3" eb="5">
      <t>ミマン</t>
    </rPh>
    <rPh sb="6" eb="8">
      <t>コサメ</t>
    </rPh>
    <rPh sb="9" eb="10">
      <t>ヨワ</t>
    </rPh>
    <rPh sb="11" eb="12">
      <t>ユキ</t>
    </rPh>
    <phoneticPr fontId="3"/>
  </si>
  <si>
    <t>1mm以上 弱い雨・弱い雪</t>
    <rPh sb="3" eb="5">
      <t>イジョウ</t>
    </rPh>
    <rPh sb="10" eb="11">
      <t>ヨワ</t>
    </rPh>
    <rPh sb="12" eb="13">
      <t>ユキ</t>
    </rPh>
    <phoneticPr fontId="3"/>
  </si>
  <si>
    <t>2mm以上 弱い雨・弱い雪</t>
    <rPh sb="3" eb="5">
      <t>イジョウ</t>
    </rPh>
    <rPh sb="10" eb="11">
      <t>ヨワ</t>
    </rPh>
    <rPh sb="12" eb="13">
      <t>ユキ</t>
    </rPh>
    <phoneticPr fontId="3"/>
  </si>
  <si>
    <t>3mm以上 弱い雨・弱い雪</t>
    <rPh sb="3" eb="5">
      <t>イジョウ</t>
    </rPh>
    <rPh sb="10" eb="11">
      <t>ヨワ</t>
    </rPh>
    <rPh sb="12" eb="13">
      <t>ユキ</t>
    </rPh>
    <phoneticPr fontId="3"/>
  </si>
  <si>
    <t>4mm以上 弱い雨・弱い雪</t>
    <rPh sb="3" eb="5">
      <t>イジョウ</t>
    </rPh>
    <rPh sb="10" eb="11">
      <t>ヨワ</t>
    </rPh>
    <rPh sb="12" eb="13">
      <t>ユキ</t>
    </rPh>
    <phoneticPr fontId="3"/>
  </si>
  <si>
    <t>5mm以上 本降りの雨・強い雪</t>
    <rPh sb="3" eb="5">
      <t>イジョウ</t>
    </rPh>
    <rPh sb="12" eb="13">
      <t>ツヨ</t>
    </rPh>
    <rPh sb="14" eb="15">
      <t>ユキ</t>
    </rPh>
    <phoneticPr fontId="3"/>
  </si>
  <si>
    <t>6mm以上 本降りの雨・強い雪</t>
    <rPh sb="3" eb="5">
      <t>イジョウ</t>
    </rPh>
    <rPh sb="12" eb="13">
      <t>ツヨ</t>
    </rPh>
    <rPh sb="14" eb="15">
      <t>ユキ</t>
    </rPh>
    <phoneticPr fontId="3"/>
  </si>
  <si>
    <t>7mm以上 本降りの雨・強い雪</t>
    <rPh sb="3" eb="5">
      <t>イジョウ</t>
    </rPh>
    <rPh sb="12" eb="13">
      <t>ツヨ</t>
    </rPh>
    <rPh sb="14" eb="15">
      <t>ユキ</t>
    </rPh>
    <phoneticPr fontId="3"/>
  </si>
  <si>
    <t>8mm以上 本降りの雨・強い雪</t>
    <rPh sb="3" eb="5">
      <t>イジョウ</t>
    </rPh>
    <rPh sb="12" eb="13">
      <t>ツヨ</t>
    </rPh>
    <rPh sb="14" eb="15">
      <t>ユキ</t>
    </rPh>
    <phoneticPr fontId="3"/>
  </si>
  <si>
    <t>9mm以上 本降りの雨・強い雪</t>
    <rPh sb="3" eb="5">
      <t>イジョウ</t>
    </rPh>
    <rPh sb="12" eb="13">
      <t>ツヨ</t>
    </rPh>
    <rPh sb="14" eb="15">
      <t>ユキ</t>
    </rPh>
    <phoneticPr fontId="3"/>
  </si>
  <si>
    <t>10mm以上 強い雨・強い雪</t>
    <rPh sb="4" eb="6">
      <t>イジョウ</t>
    </rPh>
    <rPh sb="7" eb="8">
      <t>ツヨ</t>
    </rPh>
    <rPh sb="11" eb="12">
      <t>ツヨ</t>
    </rPh>
    <rPh sb="13" eb="14">
      <t>ユキ</t>
    </rPh>
    <phoneticPr fontId="3"/>
  </si>
  <si>
    <t>30mm以上 激しい雨・強い雪</t>
    <rPh sb="4" eb="6">
      <t>イジョウ</t>
    </rPh>
    <rPh sb="7" eb="8">
      <t>ハゲ</t>
    </rPh>
    <rPh sb="12" eb="13">
      <t>ツヨ</t>
    </rPh>
    <rPh sb="14" eb="15">
      <t>ユキ</t>
    </rPh>
    <phoneticPr fontId="3"/>
  </si>
  <si>
    <t>50mm以上 非常に激しい雨・強い雪</t>
    <rPh sb="4" eb="6">
      <t>イジョウ</t>
    </rPh>
    <rPh sb="7" eb="9">
      <t>ヒジョウ</t>
    </rPh>
    <rPh sb="10" eb="11">
      <t>ハゲ</t>
    </rPh>
    <rPh sb="15" eb="16">
      <t>ツヨ</t>
    </rPh>
    <rPh sb="17" eb="18">
      <t>ユキ</t>
    </rPh>
    <phoneticPr fontId="3"/>
  </si>
  <si>
    <t>1時間以内発雷の可能性</t>
    <rPh sb="1" eb="3">
      <t>ジカン</t>
    </rPh>
    <rPh sb="3" eb="5">
      <t>イナイ</t>
    </rPh>
    <rPh sb="5" eb="7">
      <t>ハツライ</t>
    </rPh>
    <rPh sb="8" eb="11">
      <t>カノウセイ</t>
    </rPh>
    <phoneticPr fontId="3"/>
  </si>
  <si>
    <t>発雷あり・まもなく落雷</t>
    <rPh sb="0" eb="2">
      <t>ハツライ</t>
    </rPh>
    <rPh sb="9" eb="11">
      <t>ラクライ</t>
    </rPh>
    <phoneticPr fontId="3"/>
  </si>
  <si>
    <t>やや激しい落雷</t>
    <rPh sb="2" eb="3">
      <t>ハゲ</t>
    </rPh>
    <rPh sb="5" eb="7">
      <t>ラクライ</t>
    </rPh>
    <phoneticPr fontId="3"/>
  </si>
  <si>
    <t>激しい落雷多発</t>
    <rPh sb="0" eb="1">
      <t>ハゲ</t>
    </rPh>
    <rPh sb="3" eb="5">
      <t>ラクライ</t>
    </rPh>
    <rPh sb="5" eb="7">
      <t>タハツ</t>
    </rPh>
    <phoneticPr fontId="3"/>
  </si>
  <si>
    <t>注意レベル</t>
    <rPh sb="0" eb="2">
      <t>チュウイ</t>
    </rPh>
    <phoneticPr fontId="3"/>
  </si>
  <si>
    <t>有義波高</t>
    <rPh sb="2" eb="4">
      <t>ハコウ</t>
    </rPh>
    <phoneticPr fontId="3"/>
  </si>
  <si>
    <t>最大波高</t>
    <rPh sb="2" eb="4">
      <t>ハコウ</t>
    </rPh>
    <phoneticPr fontId="3"/>
  </si>
  <si>
    <t>と</t>
    <phoneticPr fontId="3"/>
  </si>
  <si>
    <t>(1日2回まで)</t>
    <rPh sb="2" eb="3">
      <t>ニチ</t>
    </rPh>
    <rPh sb="4" eb="5">
      <t>カイ</t>
    </rPh>
    <phoneticPr fontId="3"/>
  </si>
  <si>
    <t>1時</t>
    <rPh sb="1" eb="2">
      <t>ジ</t>
    </rPh>
    <phoneticPr fontId="3"/>
  </si>
  <si>
    <t>2時</t>
    <rPh sb="1" eb="2">
      <t>ジ</t>
    </rPh>
    <phoneticPr fontId="3"/>
  </si>
  <si>
    <t>3時</t>
    <rPh sb="1" eb="2">
      <t>ジ</t>
    </rPh>
    <phoneticPr fontId="3"/>
  </si>
  <si>
    <t>4時</t>
    <rPh sb="1" eb="2">
      <t>ジ</t>
    </rPh>
    <phoneticPr fontId="3"/>
  </si>
  <si>
    <t>5時</t>
    <rPh sb="1" eb="2">
      <t>ジ</t>
    </rPh>
    <phoneticPr fontId="3"/>
  </si>
  <si>
    <t>6時</t>
    <rPh sb="1" eb="2">
      <t>ジ</t>
    </rPh>
    <phoneticPr fontId="3"/>
  </si>
  <si>
    <t>7時</t>
    <rPh sb="1" eb="2">
      <t>ジ</t>
    </rPh>
    <phoneticPr fontId="3"/>
  </si>
  <si>
    <t>8時</t>
    <rPh sb="1" eb="2">
      <t>ジ</t>
    </rPh>
    <phoneticPr fontId="3"/>
  </si>
  <si>
    <t>9時</t>
    <rPh sb="1" eb="2">
      <t>ジ</t>
    </rPh>
    <phoneticPr fontId="3"/>
  </si>
  <si>
    <t>10時</t>
    <rPh sb="2" eb="3">
      <t>ジ</t>
    </rPh>
    <phoneticPr fontId="3"/>
  </si>
  <si>
    <t>11時</t>
    <rPh sb="2" eb="3">
      <t>ジ</t>
    </rPh>
    <phoneticPr fontId="3"/>
  </si>
  <si>
    <t>12時</t>
    <rPh sb="2" eb="3">
      <t>ジ</t>
    </rPh>
    <phoneticPr fontId="3"/>
  </si>
  <si>
    <t>13時</t>
    <rPh sb="2" eb="3">
      <t>ジ</t>
    </rPh>
    <phoneticPr fontId="3"/>
  </si>
  <si>
    <t>14時</t>
    <rPh sb="2" eb="3">
      <t>ジ</t>
    </rPh>
    <phoneticPr fontId="3"/>
  </si>
  <si>
    <t>15時</t>
    <rPh sb="2" eb="3">
      <t>ジ</t>
    </rPh>
    <phoneticPr fontId="3"/>
  </si>
  <si>
    <t>16時</t>
    <rPh sb="2" eb="3">
      <t>ジ</t>
    </rPh>
    <phoneticPr fontId="3"/>
  </si>
  <si>
    <t>17時</t>
    <rPh sb="2" eb="3">
      <t>ジ</t>
    </rPh>
    <phoneticPr fontId="3"/>
  </si>
  <si>
    <t>18時</t>
    <rPh sb="2" eb="3">
      <t>ジ</t>
    </rPh>
    <phoneticPr fontId="3"/>
  </si>
  <si>
    <t>19時</t>
    <rPh sb="2" eb="3">
      <t>ジ</t>
    </rPh>
    <phoneticPr fontId="3"/>
  </si>
  <si>
    <t>20時</t>
    <rPh sb="2" eb="3">
      <t>ジ</t>
    </rPh>
    <phoneticPr fontId="3"/>
  </si>
  <si>
    <t>21時</t>
    <rPh sb="2" eb="3">
      <t>ジ</t>
    </rPh>
    <phoneticPr fontId="3"/>
  </si>
  <si>
    <t>22時</t>
    <rPh sb="2" eb="3">
      <t>ジ</t>
    </rPh>
    <phoneticPr fontId="3"/>
  </si>
  <si>
    <t>23時</t>
    <rPh sb="2" eb="3">
      <t>ジ</t>
    </rPh>
    <phoneticPr fontId="3"/>
  </si>
  <si>
    <t>0時</t>
    <rPh sb="1" eb="2">
      <t>ジ</t>
    </rPh>
    <phoneticPr fontId="3"/>
  </si>
  <si>
    <t>不要な警報は、×にして下さい</t>
    <rPh sb="0" eb="2">
      <t>フヨウ</t>
    </rPh>
    <rPh sb="3" eb="5">
      <t>ケイホウ</t>
    </rPh>
    <rPh sb="11" eb="12">
      <t>クダ</t>
    </rPh>
    <phoneticPr fontId="3"/>
  </si>
  <si>
    <t>不要な警報・注意報は、×にして下さい</t>
    <rPh sb="0" eb="2">
      <t>フヨウ</t>
    </rPh>
    <rPh sb="3" eb="5">
      <t>ケイホウ</t>
    </rPh>
    <rPh sb="6" eb="9">
      <t>チュウイホウ</t>
    </rPh>
    <rPh sb="15" eb="16">
      <t>クダ</t>
    </rPh>
    <phoneticPr fontId="3"/>
  </si>
  <si>
    <r>
      <t>●アラートメール送信アドレス（1お申込あたり最大20アドレスまで　ＰＣ・携帯とも対応）</t>
    </r>
    <r>
      <rPr>
        <b/>
        <sz val="9"/>
        <color indexed="10"/>
        <rFont val="ＭＳ Ｐゴシック"/>
        <family val="3"/>
        <charset val="128"/>
      </rPr>
      <t>※サイト閲覧はPCのみ可能</t>
    </r>
    <phoneticPr fontId="3"/>
  </si>
  <si>
    <t>LBW建設気象ソリューション専用サイト　</t>
    <rPh sb="3" eb="5">
      <t>ケンセツ</t>
    </rPh>
    <rPh sb="5" eb="7">
      <t>キショウ</t>
    </rPh>
    <phoneticPr fontId="3"/>
  </si>
  <si>
    <t>http://kiyomasa.lbw.jp/</t>
    <phoneticPr fontId="3"/>
  </si>
  <si>
    <t>③ 甲が初期設定費又は情報提供費のいずれかひとつの対価の支払いを怠ったとき。</t>
    <phoneticPr fontId="3"/>
  </si>
  <si>
    <t>④ 財産状態、信用状態が悪化し、またはそのおそれがあると認められる相当な事由がある場合。</t>
    <phoneticPr fontId="3"/>
  </si>
  <si>
    <t>（有効期間）</t>
    <phoneticPr fontId="3"/>
  </si>
  <si>
    <t>（協議事項）</t>
    <phoneticPr fontId="3"/>
  </si>
  <si>
    <t>（管轄裁判所）</t>
    <phoneticPr fontId="3"/>
  </si>
  <si>
    <t>発売記念 特別値引き</t>
    <rPh sb="0" eb="2">
      <t>ハツバイ</t>
    </rPh>
    <rPh sb="2" eb="4">
      <t>キネン</t>
    </rPh>
    <rPh sb="5" eb="7">
      <t>トクベツ</t>
    </rPh>
    <rPh sb="7" eb="9">
      <t>ネビ</t>
    </rPh>
    <phoneticPr fontId="3"/>
  </si>
  <si>
    <t>　経理　　　　月～</t>
    <rPh sb="1" eb="3">
      <t>ケイリ</t>
    </rPh>
    <rPh sb="7" eb="8">
      <t>ツキ</t>
    </rPh>
    <phoneticPr fontId="3"/>
  </si>
  <si>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</si>
  <si>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</si>
  <si>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</si>
  <si>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</si>
  <si>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</si>
  <si>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</si>
  <si>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</si>
  <si>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</si>
  <si>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</si>
  <si>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</si>
  <si>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</si>
  <si>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</si>
  <si>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</si>
  <si>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</si>
  <si>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</si>
  <si>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</si>
  <si>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</si>
  <si>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</si>
  <si>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</si>
  <si>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</si>
  <si>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</si>
  <si>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</si>
  <si>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</si>
  <si>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</si>
  <si>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</si>
  <si>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</si>
  <si>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</si>
  <si>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</si>
  <si>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</si>
  <si>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</si>
  <si>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</si>
  <si>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</si>
  <si>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</si>
  <si>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</si>
  <si>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樺戸郡浦臼町</t>
  </si>
  <si>
    <t>樺戸郡新十津川町</t>
  </si>
  <si>
    <t>雨竜郡妹背牛町</t>
  </si>
  <si>
    <t>雨竜郡秩父別町</t>
  </si>
  <si>
    <t>雨竜郡雨竜町</t>
  </si>
  <si>
    <t>雨竜郡北竜町</t>
  </si>
  <si>
    <t>KAIHO情報提供料　（税抜）</t>
    <rPh sb="5" eb="7">
      <t>ジョウホウ</t>
    </rPh>
    <rPh sb="7" eb="9">
      <t>テイキョウ</t>
    </rPh>
    <rPh sb="9" eb="10">
      <t>リョウ</t>
    </rPh>
    <phoneticPr fontId="3"/>
  </si>
  <si>
    <t>技術提案でKAIHOを取り入れた</t>
    <rPh sb="0" eb="2">
      <t>ギジュツ</t>
    </rPh>
    <rPh sb="2" eb="4">
      <t>テイアン</t>
    </rPh>
    <rPh sb="11" eb="12">
      <t>ト</t>
    </rPh>
    <rPh sb="13" eb="14">
      <t>イ</t>
    </rPh>
    <phoneticPr fontId="3"/>
  </si>
  <si>
    <t>現場専用サイト構築費　（税抜）</t>
    <phoneticPr fontId="3"/>
  </si>
  <si>
    <t>サイトご利用期間</t>
    <phoneticPr fontId="3"/>
  </si>
  <si>
    <t>雨竜郡沼田町</t>
  </si>
  <si>
    <t>上川郡鷹栖町</t>
  </si>
  <si>
    <t>■24時間降水量予測</t>
    <rPh sb="3" eb="5">
      <t>ジカン</t>
    </rPh>
    <rPh sb="5" eb="8">
      <t>コウスイリョウ</t>
    </rPh>
    <rPh sb="8" eb="10">
      <t>ヨソク</t>
    </rPh>
    <phoneticPr fontId="3"/>
  </si>
  <si>
    <t>時間降水量</t>
    <rPh sb="0" eb="2">
      <t>ジカン</t>
    </rPh>
    <rPh sb="2" eb="5">
      <t>コウスイリョウ</t>
    </rPh>
    <phoneticPr fontId="3"/>
  </si>
  <si>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</si>
  <si>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</si>
  <si>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</si>
  <si>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</si>
  <si>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</si>
  <si>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</si>
  <si>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</si>
  <si>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</si>
  <si>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</si>
  <si>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</si>
  <si>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</si>
  <si>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</si>
  <si>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</si>
  <si>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</si>
  <si>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</si>
  <si>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</si>
  <si>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</si>
  <si>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</si>
  <si>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</si>
  <si>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</si>
  <si>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</si>
  <si>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</si>
  <si>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</si>
  <si>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</si>
  <si>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</si>
  <si>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</si>
  <si>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</si>
  <si>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</si>
  <si>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</si>
  <si>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</si>
  <si>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</si>
  <si>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</si>
  <si>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</si>
  <si>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</si>
  <si>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</si>
  <si>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</si>
  <si>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</si>
  <si>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</si>
  <si>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</si>
  <si>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</si>
  <si>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</si>
  <si>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</si>
  <si>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</si>
  <si>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</si>
  <si>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</si>
  <si>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</si>
  <si>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</si>
  <si>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</si>
  <si>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</si>
  <si>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</si>
  <si>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</si>
  <si>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</si>
  <si>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</si>
  <si>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</si>
  <si>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</si>
  <si>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</si>
  <si>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</si>
  <si>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</si>
  <si>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</si>
  <si>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</si>
  <si>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</si>
  <si>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</si>
  <si>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</si>
  <si>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</si>
  <si>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</si>
  <si>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</si>
  <si>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</si>
  <si>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</si>
  <si>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</si>
  <si>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更別村河西郡</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</si>
  <si>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</si>
  <si>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</si>
  <si>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</si>
  <si>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</si>
  <si>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</si>
  <si>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</si>
  <si>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</si>
  <si>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</si>
  <si>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</si>
  <si>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</si>
  <si>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</si>
  <si>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</si>
  <si>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</si>
  <si>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</si>
  <si>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</si>
  <si>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</si>
  <si>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</si>
  <si>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</si>
  <si>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</si>
  <si>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</si>
  <si>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氏名</t>
    <rPh sb="0" eb="2">
      <t>シメイ</t>
    </rPh>
    <phoneticPr fontId="3"/>
  </si>
  <si>
    <t>メールアドレス</t>
    <phoneticPr fontId="3"/>
  </si>
  <si>
    <t>E-mai</t>
    <phoneticPr fontId="3"/>
  </si>
  <si>
    <t>TEL</t>
    <phoneticPr fontId="3"/>
  </si>
  <si>
    <t>ＦＡＸ</t>
    <phoneticPr fontId="3"/>
  </si>
  <si>
    <t>プロフェッショナル</t>
    <phoneticPr fontId="3"/>
  </si>
  <si>
    <t>スタンダード</t>
    <phoneticPr fontId="3"/>
  </si>
  <si>
    <t>メールアドレス①</t>
    <phoneticPr fontId="3"/>
  </si>
  <si>
    <t>メールアドレス②</t>
    <phoneticPr fontId="3"/>
  </si>
  <si>
    <t>メールアドレス③</t>
    <phoneticPr fontId="3"/>
  </si>
  <si>
    <t>メールアドレス④</t>
    <phoneticPr fontId="3"/>
  </si>
  <si>
    <t>メールアドレス⑤</t>
    <phoneticPr fontId="3"/>
  </si>
  <si>
    <t>メールアドレス⑥</t>
    <phoneticPr fontId="3"/>
  </si>
  <si>
    <t>兵庫県</t>
    <phoneticPr fontId="3"/>
  </si>
  <si>
    <t>岡山県</t>
    <phoneticPr fontId="3"/>
  </si>
  <si>
    <t>広島県</t>
    <phoneticPr fontId="3"/>
  </si>
  <si>
    <t>④アラートメールアドレスの追加はあとで可能ですか？</t>
    <rPh sb="13" eb="15">
      <t>ツイカ</t>
    </rPh>
    <rPh sb="19" eb="21">
      <t>カノウ</t>
    </rPh>
    <phoneticPr fontId="3"/>
  </si>
  <si>
    <t>③アラートメールの設定数値や警報・注意報は変更可能ですか？</t>
    <rPh sb="9" eb="11">
      <t>セッテイ</t>
    </rPh>
    <rPh sb="11" eb="13">
      <t>スウチ</t>
    </rPh>
    <rPh sb="14" eb="16">
      <t>ケイホウ</t>
    </rPh>
    <rPh sb="17" eb="20">
      <t>チュウイホウ</t>
    </rPh>
    <rPh sb="21" eb="23">
      <t>ヘンコウ</t>
    </rPh>
    <rPh sb="23" eb="25">
      <t>カノウ</t>
    </rPh>
    <phoneticPr fontId="3"/>
  </si>
  <si>
    <t>お申込書に必要事項を記入のうえ、kiyomasa@lbw.jpまでメールで申込書を送付していただけましたら完了となります。
（メールをご使用になられない場合は弊社までご相談下さい）</t>
    <rPh sb="1" eb="4">
      <t>モウシコミショ</t>
    </rPh>
    <rPh sb="5" eb="7">
      <t>ヒツヨウ</t>
    </rPh>
    <rPh sb="7" eb="9">
      <t>ジコウ</t>
    </rPh>
    <rPh sb="10" eb="12">
      <t>キニュウ</t>
    </rPh>
    <rPh sb="37" eb="40">
      <t>モウシコミショ</t>
    </rPh>
    <rPh sb="41" eb="43">
      <t>ソウフ</t>
    </rPh>
    <rPh sb="53" eb="55">
      <t>カンリョウ</t>
    </rPh>
    <rPh sb="68" eb="70">
      <t>シヨウ</t>
    </rPh>
    <rPh sb="76" eb="78">
      <t>バアイ</t>
    </rPh>
    <rPh sb="79" eb="81">
      <t>ヘイシャ</t>
    </rPh>
    <rPh sb="84" eb="86">
      <t>ソウダン</t>
    </rPh>
    <rPh sb="86" eb="87">
      <t>クダ</t>
    </rPh>
    <phoneticPr fontId="3"/>
  </si>
  <si>
    <t>工事名（正式名称）</t>
    <rPh sb="0" eb="2">
      <t>コウジ</t>
    </rPh>
    <rPh sb="2" eb="3">
      <t>メイ</t>
    </rPh>
    <rPh sb="4" eb="6">
      <t>セイシキ</t>
    </rPh>
    <rPh sb="6" eb="8">
      <t>メイショウ</t>
    </rPh>
    <phoneticPr fontId="3"/>
  </si>
  <si>
    <t>導入理由</t>
    <rPh sb="0" eb="2">
      <t>ドウニュウ</t>
    </rPh>
    <rPh sb="2" eb="4">
      <t>リユウ</t>
    </rPh>
    <phoneticPr fontId="3"/>
  </si>
  <si>
    <t>その他</t>
    <rPh sb="2" eb="3">
      <t>タ</t>
    </rPh>
    <phoneticPr fontId="3"/>
  </si>
  <si>
    <t>※お振込の際の振込み手数料は、お客様にてご負担頂きますようお願い申し上げます。</t>
    <rPh sb="2" eb="4">
      <t>フリコ</t>
    </rPh>
    <rPh sb="5" eb="6">
      <t>サイ</t>
    </rPh>
    <rPh sb="7" eb="9">
      <t>フリコ</t>
    </rPh>
    <rPh sb="10" eb="13">
      <t>テスウリョウ</t>
    </rPh>
    <rPh sb="16" eb="18">
      <t>キャクサマ</t>
    </rPh>
    <rPh sb="21" eb="23">
      <t>フタン</t>
    </rPh>
    <rPh sb="23" eb="24">
      <t>イタダ</t>
    </rPh>
    <rPh sb="30" eb="31">
      <t>ネガ</t>
    </rPh>
    <rPh sb="32" eb="33">
      <t>モウ</t>
    </rPh>
    <rPh sb="34" eb="35">
      <t>ア</t>
    </rPh>
    <phoneticPr fontId="3"/>
  </si>
  <si>
    <r>
      <t>L</t>
    </r>
    <r>
      <rPr>
        <sz val="11"/>
        <rFont val="ＭＳ Ｐゴシック"/>
        <family val="3"/>
        <charset val="128"/>
      </rPr>
      <t>BW建設</t>
    </r>
    <rPh sb="3" eb="5">
      <t>ケンセツ</t>
    </rPh>
    <phoneticPr fontId="3"/>
  </si>
  <si>
    <t>工事部</t>
    <rPh sb="0" eb="3">
      <t>コウジブ</t>
    </rPh>
    <phoneticPr fontId="3"/>
  </si>
  <si>
    <t>笹本</t>
    <rPh sb="0" eb="2">
      <t>ササモト</t>
    </rPh>
    <phoneticPr fontId="3"/>
  </si>
  <si>
    <t>sasamoto@lbw.jp</t>
    <phoneticPr fontId="3"/>
  </si>
  <si>
    <t>〒105-0122　東京都千代田区神田神保町2-6-10</t>
    <rPh sb="10" eb="13">
      <t>トウキョウト</t>
    </rPh>
    <rPh sb="13" eb="17">
      <t>チヨダク</t>
    </rPh>
    <rPh sb="17" eb="19">
      <t>カンダ</t>
    </rPh>
    <rPh sb="19" eb="22">
      <t>ジンボウチョウ</t>
    </rPh>
    <phoneticPr fontId="3"/>
  </si>
  <si>
    <t>0334426092</t>
    <phoneticPr fontId="3"/>
  </si>
  <si>
    <t>0334426095</t>
    <phoneticPr fontId="3"/>
  </si>
  <si>
    <t>国土交通省関東地方整備局○○事務所</t>
    <rPh sb="0" eb="2">
      <t>コクド</t>
    </rPh>
    <rPh sb="2" eb="5">
      <t>コウツウショウ</t>
    </rPh>
    <rPh sb="5" eb="7">
      <t>カントウ</t>
    </rPh>
    <rPh sb="7" eb="9">
      <t>チホウ</t>
    </rPh>
    <rPh sb="9" eb="11">
      <t>セイビ</t>
    </rPh>
    <rPh sb="11" eb="12">
      <t>キョク</t>
    </rPh>
    <rPh sb="14" eb="16">
      <t>ジム</t>
    </rPh>
    <rPh sb="16" eb="17">
      <t>ショ</t>
    </rPh>
    <phoneticPr fontId="3"/>
  </si>
  <si>
    <t>海岸保全施設整備工事</t>
    <rPh sb="0" eb="2">
      <t>カイガン</t>
    </rPh>
    <rPh sb="2" eb="4">
      <t>ホゼン</t>
    </rPh>
    <rPh sb="4" eb="6">
      <t>シセツ</t>
    </rPh>
    <rPh sb="6" eb="8">
      <t>セイビ</t>
    </rPh>
    <rPh sb="8" eb="10">
      <t>コウジ</t>
    </rPh>
    <phoneticPr fontId="3"/>
  </si>
  <si>
    <t>〒103-0012　東京都中央区日本橋1-10-14</t>
    <rPh sb="10" eb="13">
      <t>トウキョウト</t>
    </rPh>
    <rPh sb="13" eb="16">
      <t>チュウオウク</t>
    </rPh>
    <rPh sb="16" eb="19">
      <t>ニホンバシ</t>
    </rPh>
    <phoneticPr fontId="3"/>
  </si>
  <si>
    <t>総務部／桜木</t>
    <rPh sb="0" eb="2">
      <t>ソウム</t>
    </rPh>
    <rPh sb="2" eb="3">
      <t>ブ</t>
    </rPh>
    <rPh sb="4" eb="6">
      <t>サクラギ</t>
    </rPh>
    <phoneticPr fontId="3"/>
  </si>
  <si>
    <t>0336686142</t>
    <phoneticPr fontId="3"/>
  </si>
  <si>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</si>
  <si>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</si>
  <si>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</si>
  <si>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</si>
  <si>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</si>
  <si>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</si>
  <si>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</si>
  <si>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</si>
  <si>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</si>
  <si>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</si>
  <si>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</si>
  <si>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</si>
  <si>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</si>
  <si>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</si>
  <si>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</si>
  <si>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</si>
  <si>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</si>
  <si>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</si>
  <si>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</si>
  <si>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</si>
  <si>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</si>
  <si>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</si>
  <si>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</si>
  <si>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</si>
  <si>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</si>
  <si>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</si>
  <si>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</si>
  <si>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</si>
  <si>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</si>
  <si>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</si>
  <si>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</si>
  <si>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</si>
  <si>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</si>
  <si>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</si>
  <si>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</si>
  <si>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</si>
  <si>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</si>
  <si>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</si>
  <si>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</si>
  <si>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</si>
  <si>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</si>
  <si>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</si>
  <si>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</si>
  <si>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</si>
  <si>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</si>
  <si>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</si>
  <si>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</si>
  <si>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</si>
  <si>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</si>
  <si>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</si>
  <si>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</si>
  <si>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</si>
  <si>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</si>
  <si>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</si>
  <si>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3"/>
  </si>
  <si>
    <t>※初期費用にプラス15,000円かかります</t>
    <rPh sb="1" eb="3">
      <t>ショキ</t>
    </rPh>
    <rPh sb="3" eb="5">
      <t>ヒヨウ</t>
    </rPh>
    <rPh sb="15" eb="16">
      <t>エン</t>
    </rPh>
    <phoneticPr fontId="3"/>
  </si>
  <si>
    <t>※②月ごとのお支払いの場合、毎月ご利用金額請求書を送付いたします。</t>
    <rPh sb="2" eb="3">
      <t>ツキ</t>
    </rPh>
    <rPh sb="7" eb="9">
      <t>シハラ</t>
    </rPh>
    <rPh sb="11" eb="13">
      <t>バアイ</t>
    </rPh>
    <phoneticPr fontId="3"/>
  </si>
  <si>
    <t>※①一括払いの場合は、ご利用開始月または翌月までに請求書を送付いたします。</t>
    <rPh sb="7" eb="9">
      <t>バアイ</t>
    </rPh>
    <rPh sb="12" eb="14">
      <t>リヨウ</t>
    </rPh>
    <rPh sb="14" eb="16">
      <t>カイシ</t>
    </rPh>
    <rPh sb="16" eb="17">
      <t>ツキ</t>
    </rPh>
    <rPh sb="20" eb="22">
      <t>ヨクゲツ</t>
    </rPh>
    <phoneticPr fontId="3"/>
  </si>
  <si>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</si>
  <si>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</si>
  <si>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</si>
  <si>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</si>
  <si>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</si>
  <si>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</si>
  <si>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</si>
  <si>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</si>
  <si>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</si>
  <si>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</si>
  <si>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</si>
  <si>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</si>
  <si>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</si>
  <si>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</si>
  <si>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</si>
  <si>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</si>
  <si>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</si>
  <si>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</si>
  <si>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</si>
  <si>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</si>
  <si>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</si>
  <si>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</si>
  <si>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</si>
  <si>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</si>
  <si>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</si>
  <si>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</si>
  <si>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</si>
  <si>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</si>
  <si>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</si>
  <si>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</si>
  <si>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</si>
  <si>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</si>
  <si>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</si>
  <si>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</si>
  <si>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</si>
  <si>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</si>
  <si>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</si>
  <si>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</si>
  <si>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</si>
  <si>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</si>
  <si>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</si>
  <si>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</si>
  <si>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</si>
  <si>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</si>
  <si>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</si>
  <si>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</si>
  <si>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</si>
  <si>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</si>
  <si>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</si>
  <si>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</si>
  <si>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</si>
  <si>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</si>
  <si>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</si>
  <si>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</si>
  <si>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</si>
  <si>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</si>
  <si>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</si>
  <si>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</si>
  <si>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</si>
  <si>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</si>
  <si>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</si>
  <si>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</si>
  <si>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</si>
  <si>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</si>
  <si>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</si>
  <si>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</si>
  <si>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</si>
  <si>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</si>
  <si>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</si>
  <si>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</si>
  <si>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</si>
  <si>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</si>
  <si>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</si>
  <si>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</si>
  <si>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</si>
  <si>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</si>
  <si>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</si>
  <si>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</si>
  <si>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</si>
  <si>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</si>
  <si>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</si>
  <si>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</si>
  <si>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</si>
  <si>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</si>
  <si>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</si>
  <si>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</si>
  <si>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</si>
  <si>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</si>
  <si>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</si>
  <si>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</si>
  <si>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</si>
  <si>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</si>
  <si>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</si>
  <si>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</si>
  <si>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</si>
  <si>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</si>
  <si>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</si>
  <si>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</si>
  <si>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</si>
  <si>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</si>
  <si>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</si>
  <si>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</si>
  <si>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</si>
  <si>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</si>
  <si>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</si>
  <si>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</si>
  <si>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</si>
  <si>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</si>
  <si>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</si>
  <si>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</si>
  <si>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</si>
  <si>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</si>
  <si>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</si>
  <si>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</si>
  <si>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</si>
  <si>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</si>
  <si>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</si>
  <si>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</si>
  <si>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</si>
  <si>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</si>
  <si>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</si>
  <si>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</si>
  <si>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</si>
  <si>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</si>
  <si>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</si>
  <si>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</si>
  <si>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</si>
  <si>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</si>
  <si>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</si>
  <si>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</si>
  <si>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申込む</t>
    <phoneticPr fontId="3"/>
  </si>
  <si>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</si>
  <si>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</si>
  <si>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</si>
  <si>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</si>
  <si>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</si>
  <si>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</si>
  <si>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</si>
  <si>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</si>
  <si>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</si>
  <si>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</si>
  <si>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</si>
  <si>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</si>
  <si>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</si>
  <si>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</si>
  <si>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</si>
  <si>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</si>
  <si>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</si>
  <si>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</si>
  <si>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</si>
  <si>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</si>
  <si>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</si>
  <si>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</si>
  <si>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</si>
  <si>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</si>
  <si>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</si>
  <si>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</si>
  <si>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</si>
  <si>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</si>
  <si>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</si>
  <si>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</si>
  <si>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</si>
  <si>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</si>
  <si>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</si>
  <si>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</si>
  <si>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</si>
  <si>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</si>
  <si>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</si>
  <si>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</si>
  <si>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</si>
  <si>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</si>
  <si>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</si>
  <si>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</si>
  <si>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</si>
  <si>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</si>
  <si>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普通契約約款に同意し、下記内容にて安全建設気象モバイルＫＩＹＯＭＡＳＡのサービス提供を申込みます。</t>
    <rPh sb="0" eb="2">
      <t>フツウ</t>
    </rPh>
    <rPh sb="2" eb="4">
      <t>ケイヤク</t>
    </rPh>
    <rPh sb="4" eb="6">
      <t>ヤッカン</t>
    </rPh>
    <rPh sb="7" eb="9">
      <t>ドウイ</t>
    </rPh>
    <rPh sb="11" eb="13">
      <t>カキ</t>
    </rPh>
    <rPh sb="13" eb="15">
      <t>ナイヨウ</t>
    </rPh>
    <rPh sb="17" eb="19">
      <t>アンゼン</t>
    </rPh>
    <rPh sb="19" eb="21">
      <t>ケンセツ</t>
    </rPh>
    <rPh sb="21" eb="23">
      <t>キショウ</t>
    </rPh>
    <rPh sb="40" eb="42">
      <t>テイキョウ</t>
    </rPh>
    <rPh sb="43" eb="45">
      <t>モウシコ</t>
    </rPh>
    <phoneticPr fontId="3"/>
  </si>
  <si>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</si>
  <si>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</si>
  <si>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</si>
  <si>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</si>
  <si>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</si>
  <si>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</si>
  <si>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</si>
  <si>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</si>
  <si>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</si>
  <si>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</si>
  <si>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</si>
  <si>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</si>
  <si>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</si>
  <si>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</si>
  <si>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</si>
  <si>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</si>
  <si>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</si>
  <si>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</si>
  <si>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</si>
  <si>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</si>
  <si>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</si>
  <si>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</si>
  <si>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</si>
  <si>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</si>
  <si>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</si>
  <si>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</si>
  <si>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</si>
  <si>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</si>
  <si>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</si>
  <si>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</si>
  <si>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</si>
  <si>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</si>
  <si>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</si>
  <si>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</si>
  <si>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</si>
  <si>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</si>
  <si>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</si>
  <si>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</si>
  <si>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</si>
  <si>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</si>
  <si>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</si>
  <si>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</si>
  <si>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</si>
  <si>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</si>
  <si>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</si>
  <si>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</si>
  <si>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</si>
  <si>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</si>
  <si>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</si>
  <si>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</si>
  <si>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</si>
  <si>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</si>
  <si>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</si>
  <si>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</si>
  <si>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</si>
  <si>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</si>
  <si>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</si>
  <si>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</si>
  <si>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</si>
  <si>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</si>
  <si>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</si>
  <si>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</si>
  <si>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</si>
  <si>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</si>
  <si>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</si>
  <si>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</si>
  <si>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</si>
  <si>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</si>
  <si>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</si>
  <si>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</si>
  <si>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</si>
  <si>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</si>
  <si>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</si>
  <si>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</si>
  <si>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</si>
  <si>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</si>
  <si>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</si>
  <si>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</si>
  <si>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</si>
  <si>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△△港作業所</t>
    <rPh sb="3" eb="5">
      <t>サギョウ</t>
    </rPh>
    <rPh sb="5" eb="6">
      <t>ショ</t>
    </rPh>
    <phoneticPr fontId="3"/>
  </si>
  <si>
    <t>5mm以上　本降りの雨・強い雪</t>
    <rPh sb="3" eb="5">
      <t>イジョウ</t>
    </rPh>
    <rPh sb="6" eb="8">
      <t>ホンブ</t>
    </rPh>
    <rPh sb="10" eb="11">
      <t>アメ</t>
    </rPh>
    <rPh sb="12" eb="13">
      <t>ツヨ</t>
    </rPh>
    <rPh sb="14" eb="15">
      <t>ユキ</t>
    </rPh>
    <phoneticPr fontId="3"/>
  </si>
  <si>
    <t>5</t>
    <phoneticPr fontId="3"/>
  </si>
  <si>
    <t>茨城県</t>
    <rPh sb="0" eb="2">
      <t>イバラキ</t>
    </rPh>
    <rPh sb="2" eb="3">
      <t>ケン</t>
    </rPh>
    <phoneticPr fontId="3"/>
  </si>
  <si>
    <t>鹿嶋市</t>
    <rPh sb="0" eb="2">
      <t>カシマ</t>
    </rPh>
    <rPh sb="2" eb="3">
      <t>シ</t>
    </rPh>
    <phoneticPr fontId="3"/>
  </si>
  <si>
    <t>34</t>
    <phoneticPr fontId="3"/>
  </si>
  <si>
    <t>0</t>
    <phoneticPr fontId="3"/>
  </si>
  <si>
    <t>24</t>
    <phoneticPr fontId="3"/>
  </si>
  <si>
    <t>132</t>
    <phoneticPr fontId="3"/>
  </si>
  <si>
    <t>1</t>
    <phoneticPr fontId="3"/>
  </si>
  <si>
    <t>39</t>
    <phoneticPr fontId="3"/>
  </si>
  <si>
    <t>10mm以上　本降りの雨・強い雪</t>
    <rPh sb="4" eb="6">
      <t>イジョウ</t>
    </rPh>
    <rPh sb="7" eb="9">
      <t>ホンブ</t>
    </rPh>
    <rPh sb="11" eb="12">
      <t>アメ</t>
    </rPh>
    <rPh sb="13" eb="14">
      <t>ツヨ</t>
    </rPh>
    <rPh sb="15" eb="16">
      <t>ユキ</t>
    </rPh>
    <phoneticPr fontId="3"/>
  </si>
  <si>
    <t>xxx@lbw.jp</t>
    <phoneticPr fontId="3"/>
  </si>
  <si>
    <t>xxx@docomo.ne.jp</t>
    <phoneticPr fontId="3"/>
  </si>
  <si>
    <t>123@lbw.jp</t>
    <phoneticPr fontId="3"/>
  </si>
  <si>
    <t>123@docomo.ne.jp</t>
    <phoneticPr fontId="3"/>
  </si>
  <si>
    <t>中橋</t>
    <rPh sb="0" eb="2">
      <t>ナカハシ</t>
    </rPh>
    <phoneticPr fontId="3"/>
  </si>
  <si>
    <t>斉藤</t>
    <rPh sb="0" eb="2">
      <t>サイトウ</t>
    </rPh>
    <phoneticPr fontId="3"/>
  </si>
  <si>
    <t>土砂捨場</t>
    <rPh sb="0" eb="2">
      <t>ドシャ</t>
    </rPh>
    <rPh sb="2" eb="4">
      <t>ステバ</t>
    </rPh>
    <phoneticPr fontId="3"/>
  </si>
  <si>
    <t>神栖市</t>
    <rPh sb="0" eb="2">
      <t>カミス</t>
    </rPh>
    <rPh sb="2" eb="3">
      <t>シ</t>
    </rPh>
    <phoneticPr fontId="3"/>
  </si>
  <si>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</si>
  <si>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</si>
  <si>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</si>
  <si>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</si>
  <si>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</si>
  <si>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</si>
  <si>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</si>
  <si>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</si>
  <si>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</si>
  <si>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</si>
  <si>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</si>
  <si>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</si>
  <si>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</si>
  <si>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</si>
  <si>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</si>
  <si>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</si>
  <si>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</si>
  <si>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</si>
  <si>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</si>
  <si>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</si>
  <si>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</si>
  <si>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</si>
  <si>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</si>
  <si>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</si>
  <si>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</si>
  <si>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</si>
  <si>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</si>
  <si>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</si>
  <si>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</si>
  <si>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</si>
  <si>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</si>
  <si>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</si>
  <si>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</si>
  <si>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</si>
  <si>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</si>
  <si>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</si>
  <si>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</si>
  <si>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</si>
  <si>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</si>
  <si>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</si>
  <si>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</si>
  <si>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</si>
  <si>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</si>
  <si>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</si>
  <si>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</si>
  <si>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</si>
  <si>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</si>
  <si>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</si>
  <si>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</si>
  <si>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</si>
  <si>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</si>
  <si>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</si>
  <si>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</si>
  <si>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</si>
  <si>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</si>
  <si>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</si>
  <si>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</si>
  <si>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</si>
  <si>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</si>
  <si>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</si>
  <si>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</si>
  <si>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</si>
  <si>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</si>
  <si>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</si>
  <si>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</si>
  <si>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</si>
  <si>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t>
    <phoneticPr fontId="3"/>
  </si>
  <si>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</si>
  <si>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</si>
  <si>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</si>
  <si>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</si>
  <si>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</si>
  <si>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</si>
  <si>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</si>
  <si>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</si>
  <si>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</si>
  <si>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</si>
  <si>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</si>
  <si>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</si>
  <si>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</si>
  <si>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</si>
  <si>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</si>
  <si>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</si>
  <si>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r>
      <t>ご利用期間　</t>
    </r>
    <r>
      <rPr>
        <sz val="10"/>
        <rFont val="ＭＳ Ｐゴシック"/>
        <family val="3"/>
        <charset val="128"/>
      </rPr>
      <t>お申込日より7～10営業日のお時間をいただきます</t>
    </r>
    <rPh sb="1" eb="3">
      <t>リヨウ</t>
    </rPh>
    <rPh sb="3" eb="5">
      <t>キカン</t>
    </rPh>
    <rPh sb="7" eb="9">
      <t>モウシコミ</t>
    </rPh>
    <rPh sb="9" eb="10">
      <t>ビ</t>
    </rPh>
    <rPh sb="16" eb="19">
      <t>エイギョウビ</t>
    </rPh>
    <rPh sb="21" eb="23">
      <t>ジカン</t>
    </rPh>
    <phoneticPr fontId="3"/>
  </si>
  <si>
    <t>姫路市</t>
  </si>
  <si>
    <t>香芝市</t>
  </si>
  <si>
    <t>総社市</t>
  </si>
  <si>
    <t>竹原市</t>
  </si>
  <si>
    <t>柳井市</t>
  </si>
  <si>
    <t>西予市</t>
  </si>
  <si>
    <t>香南市</t>
  </si>
  <si>
    <t>福岡市中央区</t>
  </si>
  <si>
    <t>神埼市</t>
  </si>
  <si>
    <t>五島市</t>
  </si>
  <si>
    <t>上天草市</t>
  </si>
  <si>
    <t>杵築市</t>
  </si>
  <si>
    <t>日置市</t>
  </si>
  <si>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</si>
  <si>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</si>
  <si>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</si>
  <si>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</si>
  <si>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</si>
  <si>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</si>
  <si>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</si>
  <si>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</si>
  <si>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</si>
  <si>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</si>
  <si>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</si>
  <si>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</si>
  <si>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</si>
  <si>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</si>
  <si>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</si>
  <si>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</si>
  <si>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</si>
  <si>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</si>
  <si>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</si>
  <si>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</si>
  <si>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</si>
  <si>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</si>
  <si>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</si>
  <si>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</si>
  <si>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</si>
  <si>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</si>
  <si>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</si>
  <si>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</si>
  <si>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</si>
  <si>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</si>
  <si>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</si>
  <si>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</si>
  <si>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</si>
  <si>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</si>
  <si>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</si>
  <si>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</si>
  <si>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</si>
  <si>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</si>
  <si>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</si>
  <si>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</si>
  <si>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</si>
  <si>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</si>
  <si>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</si>
  <si>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</si>
  <si>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</si>
  <si>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</si>
  <si>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</si>
  <si>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</si>
  <si>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</si>
  <si>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</si>
  <si>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</si>
  <si>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</si>
  <si>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</si>
  <si>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</si>
  <si>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</si>
  <si>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</si>
  <si>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</si>
  <si>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</si>
  <si>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</si>
  <si>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</si>
  <si>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</si>
  <si>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</si>
  <si>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</si>
  <si>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</si>
  <si>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</si>
  <si>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</si>
  <si>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</si>
  <si>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</si>
  <si>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</si>
  <si>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</si>
  <si>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</si>
  <si>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</si>
  <si>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</si>
  <si>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</si>
  <si>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</si>
  <si>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</si>
  <si>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</si>
  <si>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</si>
  <si>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</si>
  <si>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</si>
  <si>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</si>
  <si>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</si>
  <si>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</si>
  <si>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</si>
  <si>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</si>
  <si>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</si>
  <si>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</si>
  <si>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</si>
  <si>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</si>
  <si>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</si>
  <si>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</si>
  <si>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</si>
  <si>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</si>
  <si>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</si>
  <si>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</si>
  <si>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</si>
  <si>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</si>
  <si>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</si>
  <si>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</si>
  <si>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</si>
  <si>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</si>
  <si>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</si>
  <si>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</si>
  <si>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オプション</t>
    <phoneticPr fontId="3"/>
  </si>
  <si>
    <t>ピンポイント地震(観測)メール</t>
    <rPh sb="6" eb="8">
      <t>ジシン</t>
    </rPh>
    <rPh sb="9" eb="11">
      <t>カンソク</t>
    </rPh>
    <phoneticPr fontId="3"/>
  </si>
  <si>
    <t>安全建設気象モバイルＫＩＹＯＭＡＳＡ　KAIHO 申込書①</t>
    <phoneticPr fontId="3"/>
  </si>
  <si>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3"/>
  </si>
  <si>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3"/>
  </si>
  <si>
    <t>(ピンポイント地震メールの留意点)</t>
    <rPh sb="7" eb="9">
      <t>ジシン</t>
    </rPh>
    <rPh sb="13" eb="16">
      <t>リュウイテン</t>
    </rPh>
    <phoneticPr fontId="3"/>
  </si>
  <si>
    <t>第11条　ピンポイント地震メールを利用の場合は、以下点に留意が必要。</t>
    <rPh sb="0" eb="1">
      <t>ダイ</t>
    </rPh>
    <rPh sb="3" eb="4">
      <t>ジョウ</t>
    </rPh>
    <rPh sb="11" eb="13">
      <t>ジシン</t>
    </rPh>
    <rPh sb="17" eb="19">
      <t>リヨウ</t>
    </rPh>
    <rPh sb="20" eb="22">
      <t>バアイ</t>
    </rPh>
    <rPh sb="24" eb="26">
      <t>イカ</t>
    </rPh>
    <rPh sb="26" eb="27">
      <t>テン</t>
    </rPh>
    <rPh sb="28" eb="30">
      <t>リュウイ</t>
    </rPh>
    <rPh sb="31" eb="33">
      <t>ヒツヨウ</t>
    </rPh>
    <phoneticPr fontId="3"/>
  </si>
  <si>
    <t>②　地震の発生状況などにより、メールが遅延する場合がある。</t>
    <rPh sb="2" eb="4">
      <t>ジシン</t>
    </rPh>
    <rPh sb="5" eb="7">
      <t>ハッセイ</t>
    </rPh>
    <rPh sb="7" eb="9">
      <t>ジョウキョウ</t>
    </rPh>
    <rPh sb="19" eb="21">
      <t>チエン</t>
    </rPh>
    <rPh sb="23" eb="25">
      <t>バアイ</t>
    </rPh>
    <phoneticPr fontId="3"/>
  </si>
  <si>
    <t xml:space="preserve">附 則 </t>
    <phoneticPr fontId="3"/>
  </si>
  <si>
    <t>津波アラート</t>
    <rPh sb="0" eb="2">
      <t>ツナミ</t>
    </rPh>
    <phoneticPr fontId="3"/>
  </si>
  <si>
    <t>2　本件業務のうち、第２条第２号の情報提供業務の期間が１ヵ月未満の場合は、甲は、情報提供費1ヵ月分の金額を乙に支払う。</t>
    <phoneticPr fontId="3"/>
  </si>
  <si>
    <t>3　金額の計算結果に１円未満の端数が生じた場合は、当該端数は切り捨てる。</t>
    <phoneticPr fontId="3"/>
  </si>
  <si>
    <t>第４条 　この契約に基づき乙が制作した著作物に関する著作権は乙に帰属する。</t>
    <phoneticPr fontId="3"/>
  </si>
  <si>
    <t>第６条 　次の各号に該当するときは、乙は本件業務の履行を一時的に停止することができる。</t>
    <phoneticPr fontId="3"/>
  </si>
  <si>
    <t>②　一般財団法人気象業務支援センターや気象庁等に異常が発生したことにより、乙が気象情報を入手できなくなったとき。この場合は、乙は甲に対して、速やかに報告をする。</t>
    <rPh sb="2" eb="4">
      <t>イッパン</t>
    </rPh>
    <phoneticPr fontId="3"/>
  </si>
  <si>
    <t>第７条  甲が情報提供費の債務の支払いを怠ったとき、乙は本件業務の履行を中止することができる。</t>
    <phoneticPr fontId="3"/>
  </si>
  <si>
    <t>３. 前項に拘わらず、第６条第１号および第２号の事由による一時停止の場合、その期間が24時間以内のときは、甲は当該一時停止期間分の情報提供費の支払いを拒まない。</t>
    <phoneticPr fontId="3"/>
  </si>
  <si>
    <t>（損害賠償）</t>
    <rPh sb="1" eb="3">
      <t>ソンガイ</t>
    </rPh>
    <rPh sb="3" eb="5">
      <t>バイショウ</t>
    </rPh>
    <phoneticPr fontId="3"/>
  </si>
  <si>
    <t>第９条 乙による本件業務の不履行によって、甲に損害が発生した場合、甲は乙に対し、損害賠償を請求できる。</t>
    <phoneticPr fontId="3"/>
  </si>
  <si>
    <t>この場合、乙は月額情報提供費1ヵ月分の金額を上限として賠償責任を負う。</t>
    <phoneticPr fontId="3"/>
  </si>
  <si>
    <t>④　乙提供の気象情報の使用。但し、乙が第８条に定める保証に反する場合を除く。</t>
    <phoneticPr fontId="3"/>
  </si>
  <si>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3"/>
  </si>
  <si>
    <t>(津波アラートの留意点)</t>
    <rPh sb="1" eb="3">
      <t>ツナミ</t>
    </rPh>
    <rPh sb="8" eb="11">
      <t>リュウイテン</t>
    </rPh>
    <phoneticPr fontId="3"/>
  </si>
  <si>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3"/>
  </si>
  <si>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3"/>
  </si>
  <si>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3"/>
  </si>
  <si>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3"/>
  </si>
  <si>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3"/>
  </si>
  <si>
    <t>第13条　甲及び乙は、本件業務の履行に関し、相手方から次のいずれかの方法により開示された情報（以下「秘密情報」という）を、相手の同意なくして外部に発表し、または第三者に漏洩してはならない。</t>
    <phoneticPr fontId="3"/>
  </si>
  <si>
    <t>②　情報の受領者の責によらず公知、公用となったもの。</t>
    <phoneticPr fontId="3"/>
  </si>
  <si>
    <t>第15条　甲は、この契約の有効期間内にこの契約を解約することができる。ただし、甲は乙に対し、１か月前（以下「解約予告期間」という）までに、書面をもって解約の予告をしなければならない。</t>
    <phoneticPr fontId="3"/>
  </si>
  <si>
    <t>⑤ 甲が次のいずれかに該当したことが判明した場合。</t>
    <phoneticPr fontId="3"/>
  </si>
  <si>
    <t>ア. 暴力団</t>
    <phoneticPr fontId="3"/>
  </si>
  <si>
    <t>イ. 暴力団員</t>
    <phoneticPr fontId="3"/>
  </si>
  <si>
    <t>ウ. 暴力団準構成員</t>
    <phoneticPr fontId="3"/>
  </si>
  <si>
    <t>エ. 暴力団関係企業</t>
    <phoneticPr fontId="3"/>
  </si>
  <si>
    <t>オ. その他、前各号に順ずる者</t>
    <phoneticPr fontId="3"/>
  </si>
  <si>
    <t>第17条　この契約の有効期間は、申込書、注文書または請書の定めるところによる。</t>
    <phoneticPr fontId="3"/>
  </si>
  <si>
    <t>第18条　この契約に定めのない事項及びこの契約に関して疑義が生じた場合には、甲乙がお互いに誠意を以って協議し決定するものとする。</t>
    <phoneticPr fontId="3"/>
  </si>
  <si>
    <t>第19条　この契約に関して甲乙間に紛争が生じたときは、東京地方裁判所を第一審の専属的合意管轄裁判所とする。</t>
    <rPh sb="17" eb="19">
      <t>フンソウ</t>
    </rPh>
    <phoneticPr fontId="3"/>
  </si>
  <si>
    <t>第５条 　甲は、第１条第２項に規定する乙提供の気象情報を、甲が使用する携帯端末およびWebサイトに利用することに限定して使用することができるものとする。</t>
    <phoneticPr fontId="3"/>
  </si>
  <si>
    <t>第16条　甲及び乙は、相手方が次の各号の一に該当するときは、文書を以って相手方に通知し、この契約を解除できるものとする。なお、本規定は解除による損害賠償を妨げるものではない。</t>
    <phoneticPr fontId="3"/>
  </si>
  <si>
    <t>白岡市</t>
    <rPh sb="0" eb="2">
      <t>シラオカ</t>
    </rPh>
    <rPh sb="2" eb="3">
      <t>シ</t>
    </rPh>
    <phoneticPr fontId="3"/>
  </si>
  <si>
    <t/>
  </si>
  <si>
    <t>日</t>
  </si>
  <si>
    <t>月</t>
  </si>
  <si>
    <t>別途お見積</t>
    <phoneticPr fontId="3"/>
  </si>
  <si>
    <t>請求書必着日</t>
    <rPh sb="0" eb="3">
      <t>セイキュウショ</t>
    </rPh>
    <rPh sb="3" eb="5">
      <t>ヒッチャク</t>
    </rPh>
    <rPh sb="5" eb="6">
      <t>ビ</t>
    </rPh>
    <phoneticPr fontId="3"/>
  </si>
  <si>
    <t>指定請求書　記入締め日(上記で指定請求書を選択した場合)</t>
    <rPh sb="0" eb="2">
      <t>シテイ</t>
    </rPh>
    <rPh sb="2" eb="5">
      <t>セイキュウショ</t>
    </rPh>
    <rPh sb="6" eb="8">
      <t>キニュウ</t>
    </rPh>
    <rPh sb="8" eb="9">
      <t>ジ</t>
    </rPh>
    <rPh sb="10" eb="11">
      <t>ヒ</t>
    </rPh>
    <rPh sb="12" eb="14">
      <t>ジョウキ</t>
    </rPh>
    <rPh sb="15" eb="17">
      <t>シテイ</t>
    </rPh>
    <rPh sb="17" eb="20">
      <t>セイキュウショ</t>
    </rPh>
    <rPh sb="21" eb="23">
      <t>センタク</t>
    </rPh>
    <rPh sb="25" eb="27">
      <t>バアイ</t>
    </rPh>
    <phoneticPr fontId="3"/>
  </si>
  <si>
    <t>備考欄　ご質問やご要望などがある場合はご記入下さい</t>
    <rPh sb="0" eb="2">
      <t>ビコウ</t>
    </rPh>
    <rPh sb="2" eb="3">
      <t>ラン</t>
    </rPh>
    <rPh sb="5" eb="7">
      <t>シツモン</t>
    </rPh>
    <rPh sb="9" eb="11">
      <t>ヨウボウ</t>
    </rPh>
    <rPh sb="16" eb="18">
      <t>バアイ</t>
    </rPh>
    <rPh sb="20" eb="22">
      <t>キニュウ</t>
    </rPh>
    <rPh sb="22" eb="23">
      <t>クダ</t>
    </rPh>
    <phoneticPr fontId="3"/>
  </si>
  <si>
    <t>※①一括払いの場合は、ご利用開始月または翌月までに請求書を送付いたします</t>
    <rPh sb="7" eb="9">
      <t>バアイ</t>
    </rPh>
    <rPh sb="12" eb="14">
      <t>リヨウ</t>
    </rPh>
    <rPh sb="14" eb="16">
      <t>カイシ</t>
    </rPh>
    <rPh sb="16" eb="17">
      <t>ツキ</t>
    </rPh>
    <rPh sb="20" eb="22">
      <t>ヨクゲツ</t>
    </rPh>
    <phoneticPr fontId="3"/>
  </si>
  <si>
    <t>※②月ごとのお支払いの場合、毎月ご利用金額請求書を送付いたします</t>
    <rPh sb="2" eb="3">
      <t>ツキ</t>
    </rPh>
    <rPh sb="7" eb="9">
      <t>シハラ</t>
    </rPh>
    <rPh sb="11" eb="13">
      <t>バアイ</t>
    </rPh>
    <phoneticPr fontId="3"/>
  </si>
  <si>
    <t>※お振込の際の振込み手数料は、お客様にてご負担頂きますようお願い申し上げます</t>
    <rPh sb="2" eb="4">
      <t>フリコ</t>
    </rPh>
    <rPh sb="5" eb="6">
      <t>サイ</t>
    </rPh>
    <rPh sb="7" eb="9">
      <t>フリコ</t>
    </rPh>
    <rPh sb="10" eb="13">
      <t>テスウリョウ</t>
    </rPh>
    <rPh sb="16" eb="18">
      <t>キャクサマ</t>
    </rPh>
    <rPh sb="21" eb="23">
      <t>フタン</t>
    </rPh>
    <rPh sb="23" eb="24">
      <t>イタダ</t>
    </rPh>
    <rPh sb="30" eb="31">
      <t>ネガ</t>
    </rPh>
    <rPh sb="32" eb="33">
      <t>モウ</t>
    </rPh>
    <rPh sb="34" eb="35">
      <t>ア</t>
    </rPh>
    <phoneticPr fontId="3"/>
  </si>
  <si>
    <t>※指定請求書が必要な場合は、弊社までご連絡下さい</t>
    <rPh sb="1" eb="3">
      <t>シテイ</t>
    </rPh>
    <rPh sb="3" eb="6">
      <t>セイキュウショ</t>
    </rPh>
    <rPh sb="7" eb="9">
      <t>ヒツヨウ</t>
    </rPh>
    <rPh sb="10" eb="12">
      <t>バアイ</t>
    </rPh>
    <rPh sb="14" eb="16">
      <t>ヘイシャ</t>
    </rPh>
    <rPh sb="19" eb="21">
      <t>レンラク</t>
    </rPh>
    <rPh sb="21" eb="22">
      <t>クダ</t>
    </rPh>
    <phoneticPr fontId="3"/>
  </si>
  <si>
    <t>≪個人情報の取り扱いについて≫ ご記入いただきました個人情報は、ご注文手続きと、弊社からの製品およびサービスのご案内に使用させていただく場合がございます
正当な理由がある場合を除き、無断で第三者に提供することはございません。ご不明な点は下記までお問い合わせください</t>
    <phoneticPr fontId="3"/>
  </si>
  <si>
    <t>KIYOMASA"KAIHO"コンテンツリスト</t>
    <phoneticPr fontId="3"/>
  </si>
  <si>
    <t>海象予測</t>
    <rPh sb="0" eb="2">
      <t>カイショウ</t>
    </rPh>
    <rPh sb="2" eb="4">
      <t>ヨソク</t>
    </rPh>
    <phoneticPr fontId="3"/>
  </si>
  <si>
    <t>海上警報</t>
    <rPh sb="0" eb="2">
      <t>カイジョウ</t>
    </rPh>
    <rPh sb="2" eb="4">
      <t>ケイホウ</t>
    </rPh>
    <phoneticPr fontId="3"/>
  </si>
  <si>
    <t>海上予報</t>
    <rPh sb="0" eb="2">
      <t>カイジョウ</t>
    </rPh>
    <rPh sb="2" eb="4">
      <t>ヨホウ</t>
    </rPh>
    <phoneticPr fontId="3"/>
  </si>
  <si>
    <t>沿岸波浪７２時間グラフ・マップ</t>
    <rPh sb="0" eb="2">
      <t>エンガン</t>
    </rPh>
    <rPh sb="2" eb="4">
      <t>ハロウ</t>
    </rPh>
    <rPh sb="6" eb="8">
      <t>ジカン</t>
    </rPh>
    <phoneticPr fontId="3"/>
  </si>
  <si>
    <t>沿岸波浪１９２時間グラフ・マップ</t>
    <rPh sb="0" eb="2">
      <t>エンガン</t>
    </rPh>
    <rPh sb="2" eb="4">
      <t>ハロウ</t>
    </rPh>
    <rPh sb="7" eb="9">
      <t>ジカン</t>
    </rPh>
    <phoneticPr fontId="3"/>
  </si>
  <si>
    <t>天気図</t>
    <rPh sb="0" eb="3">
      <t>テンキズ</t>
    </rPh>
    <phoneticPr fontId="3"/>
  </si>
  <si>
    <t>実況天気図(アニメーション)・予想天気図</t>
    <rPh sb="0" eb="2">
      <t>ジッキョウ</t>
    </rPh>
    <rPh sb="2" eb="5">
      <t>テンキズ</t>
    </rPh>
    <rPh sb="15" eb="17">
      <t>ヨソウ</t>
    </rPh>
    <rPh sb="17" eb="20">
      <t>テンキズ</t>
    </rPh>
    <phoneticPr fontId="3"/>
  </si>
  <si>
    <t>週間予想天気図(７日先まで・気象予報士の解説付)</t>
    <rPh sb="0" eb="2">
      <t>シュウカン</t>
    </rPh>
    <rPh sb="2" eb="4">
      <t>ヨソウ</t>
    </rPh>
    <rPh sb="4" eb="7">
      <t>テンキズ</t>
    </rPh>
    <rPh sb="9" eb="10">
      <t>ニチ</t>
    </rPh>
    <rPh sb="10" eb="11">
      <t>サキ</t>
    </rPh>
    <rPh sb="14" eb="19">
      <t>キショウヨホウシ</t>
    </rPh>
    <rPh sb="20" eb="22">
      <t>カイセツ</t>
    </rPh>
    <rPh sb="22" eb="23">
      <t>ツ</t>
    </rPh>
    <phoneticPr fontId="3"/>
  </si>
  <si>
    <t>局地気象予測</t>
    <rPh sb="0" eb="2">
      <t>キョクチ</t>
    </rPh>
    <rPh sb="2" eb="4">
      <t>キショウ</t>
    </rPh>
    <rPh sb="4" eb="6">
      <t>ヨソク</t>
    </rPh>
    <phoneticPr fontId="3"/>
  </si>
  <si>
    <t>60分先まで豪雨予測・落雷予測・竜巻突風予測(マップ表示)</t>
    <rPh sb="2" eb="3">
      <t>フン</t>
    </rPh>
    <rPh sb="3" eb="4">
      <t>サキ</t>
    </rPh>
    <rPh sb="6" eb="8">
      <t>ゴウウ</t>
    </rPh>
    <rPh sb="8" eb="10">
      <t>ヨソク</t>
    </rPh>
    <rPh sb="11" eb="13">
      <t>ラクライ</t>
    </rPh>
    <rPh sb="13" eb="15">
      <t>ヨソク</t>
    </rPh>
    <rPh sb="16" eb="18">
      <t>タツマキ</t>
    </rPh>
    <rPh sb="18" eb="20">
      <t>トップウ</t>
    </rPh>
    <rPh sb="20" eb="22">
      <t>ヨソク</t>
    </rPh>
    <rPh sb="26" eb="28">
      <t>ヒョウジ</t>
    </rPh>
    <phoneticPr fontId="3"/>
  </si>
  <si>
    <t>30分毎更新 24時間先までの局地気象予測</t>
    <rPh sb="2" eb="3">
      <t>フン</t>
    </rPh>
    <rPh sb="3" eb="4">
      <t>ゴト</t>
    </rPh>
    <rPh sb="4" eb="6">
      <t>コウシン</t>
    </rPh>
    <rPh sb="9" eb="11">
      <t>ジカン</t>
    </rPh>
    <rPh sb="11" eb="12">
      <t>サキ</t>
    </rPh>
    <rPh sb="15" eb="17">
      <t>キョクチ</t>
    </rPh>
    <rPh sb="17" eb="19">
      <t>キショウ</t>
    </rPh>
    <rPh sb="19" eb="21">
      <t>ヨソク</t>
    </rPh>
    <phoneticPr fontId="3"/>
  </si>
  <si>
    <t>週間天気予報</t>
    <rPh sb="0" eb="2">
      <t>シュウカン</t>
    </rPh>
    <rPh sb="2" eb="4">
      <t>テンキ</t>
    </rPh>
    <rPh sb="4" eb="6">
      <t>ヨホウ</t>
    </rPh>
    <phoneticPr fontId="3"/>
  </si>
  <si>
    <t>WBGT熱中症予防情報</t>
    <rPh sb="4" eb="6">
      <t>ネッチュウ</t>
    </rPh>
    <rPh sb="6" eb="7">
      <t>ショウ</t>
    </rPh>
    <rPh sb="7" eb="9">
      <t>ヨボウ</t>
    </rPh>
    <rPh sb="9" eb="11">
      <t>ジョウホウ</t>
    </rPh>
    <phoneticPr fontId="3"/>
  </si>
  <si>
    <t>防災情報</t>
    <rPh sb="0" eb="2">
      <t>ボウサイ</t>
    </rPh>
    <rPh sb="2" eb="4">
      <t>ジョウホウ</t>
    </rPh>
    <phoneticPr fontId="3"/>
  </si>
  <si>
    <t>台風情報(気象予報士の解説付)</t>
    <rPh sb="0" eb="2">
      <t>タイフウ</t>
    </rPh>
    <rPh sb="2" eb="4">
      <t>ジョウホウ</t>
    </rPh>
    <rPh sb="5" eb="7">
      <t>キショウ</t>
    </rPh>
    <rPh sb="7" eb="9">
      <t>ヨホウ</t>
    </rPh>
    <rPh sb="9" eb="10">
      <t>シ</t>
    </rPh>
    <rPh sb="11" eb="13">
      <t>カイセツ</t>
    </rPh>
    <rPh sb="13" eb="14">
      <t>ツ</t>
    </rPh>
    <phoneticPr fontId="3"/>
  </si>
  <si>
    <t>地震(震度情報とマップ)・津波情報(マップ付)</t>
    <rPh sb="0" eb="2">
      <t>ジシン</t>
    </rPh>
    <rPh sb="3" eb="5">
      <t>シンド</t>
    </rPh>
    <rPh sb="5" eb="7">
      <t>ジョウホウ</t>
    </rPh>
    <rPh sb="13" eb="15">
      <t>ツナミ</t>
    </rPh>
    <rPh sb="15" eb="17">
      <t>ジョウホウ</t>
    </rPh>
    <rPh sb="21" eb="22">
      <t>ツキ</t>
    </rPh>
    <phoneticPr fontId="3"/>
  </si>
  <si>
    <t>地方レベル／都府県・支庁レベル防災気象解説</t>
    <rPh sb="0" eb="2">
      <t>チホウ</t>
    </rPh>
    <rPh sb="6" eb="9">
      <t>トフケン</t>
    </rPh>
    <rPh sb="10" eb="12">
      <t>シチョウ</t>
    </rPh>
    <rPh sb="15" eb="17">
      <t>ボウサイ</t>
    </rPh>
    <rPh sb="17" eb="19">
      <t>キショウ</t>
    </rPh>
    <rPh sb="19" eb="21">
      <t>カイセツ</t>
    </rPh>
    <phoneticPr fontId="3"/>
  </si>
  <si>
    <t>アラートメール(20アドレス迄)</t>
    <rPh sb="14" eb="15">
      <t>マデ</t>
    </rPh>
    <phoneticPr fontId="3"/>
  </si>
  <si>
    <t>海上警報アラート</t>
    <rPh sb="0" eb="2">
      <t>カイジョウ</t>
    </rPh>
    <rPh sb="2" eb="4">
      <t>ケイホウ</t>
    </rPh>
    <phoneticPr fontId="3"/>
  </si>
  <si>
    <t>高波・強風予測アラート</t>
    <rPh sb="0" eb="2">
      <t>タカナミ</t>
    </rPh>
    <rPh sb="3" eb="5">
      <t>キョウフウ</t>
    </rPh>
    <rPh sb="5" eb="7">
      <t>ヨソク</t>
    </rPh>
    <phoneticPr fontId="3"/>
  </si>
  <si>
    <t>オプション</t>
    <phoneticPr fontId="3"/>
  </si>
  <si>
    <t>津波アラート</t>
    <phoneticPr fontId="3"/>
  </si>
  <si>
    <t>気象注意喚起伝達システムcanary</t>
    <phoneticPr fontId="3"/>
  </si>
  <si>
    <t>(本申込書をデスクトップ等に保存後、添付して下さい)</t>
    <rPh sb="1" eb="2">
      <t>ホン</t>
    </rPh>
    <rPh sb="2" eb="5">
      <t>モウシコミショ</t>
    </rPh>
    <rPh sb="12" eb="13">
      <t>トウ</t>
    </rPh>
    <rPh sb="14" eb="16">
      <t>ホゾン</t>
    </rPh>
    <rPh sb="16" eb="17">
      <t>ゴ</t>
    </rPh>
    <rPh sb="18" eb="20">
      <t>テンプ</t>
    </rPh>
    <rPh sb="22" eb="23">
      <t>クダ</t>
    </rPh>
    <phoneticPr fontId="3"/>
  </si>
  <si>
    <t xml:space="preserve">申込書送り先　E-Mail： kiyomasa@lbw.jp </t>
    <phoneticPr fontId="3"/>
  </si>
  <si>
    <t>第14条　甲及び乙は、相手方の事前の文書による承諾なく、この契約により生ずる権利又は義務を第三者に譲渡、又は担保に供してはならないもの。
とする。</t>
    <phoneticPr fontId="3"/>
  </si>
  <si>
    <t>選択</t>
    <rPh sb="0" eb="2">
      <t>センタク</t>
    </rPh>
    <phoneticPr fontId="3"/>
  </si>
  <si>
    <t>当月1日まで</t>
    <rPh sb="0" eb="2">
      <t>トウゲツ</t>
    </rPh>
    <rPh sb="3" eb="4">
      <t>ニチ</t>
    </rPh>
    <phoneticPr fontId="3"/>
  </si>
  <si>
    <t>当月1日</t>
    <rPh sb="0" eb="2">
      <t>トウゲツ</t>
    </rPh>
    <rPh sb="3" eb="4">
      <t>ニチ</t>
    </rPh>
    <phoneticPr fontId="3"/>
  </si>
  <si>
    <t>当月2日まで</t>
    <rPh sb="0" eb="2">
      <t>トウゲツ</t>
    </rPh>
    <rPh sb="3" eb="4">
      <t>ニチ</t>
    </rPh>
    <phoneticPr fontId="3"/>
  </si>
  <si>
    <t>当月2日</t>
    <rPh sb="0" eb="2">
      <t>トウゲツ</t>
    </rPh>
    <rPh sb="3" eb="4">
      <t>ニチ</t>
    </rPh>
    <phoneticPr fontId="3"/>
  </si>
  <si>
    <t>当月3日まで</t>
    <rPh sb="0" eb="2">
      <t>トウゲツ</t>
    </rPh>
    <rPh sb="3" eb="4">
      <t>ニチ</t>
    </rPh>
    <phoneticPr fontId="3"/>
  </si>
  <si>
    <t>当月3日</t>
    <rPh sb="0" eb="2">
      <t>トウゲツ</t>
    </rPh>
    <rPh sb="3" eb="4">
      <t>ニチ</t>
    </rPh>
    <phoneticPr fontId="3"/>
  </si>
  <si>
    <t>当月4日まで</t>
    <rPh sb="0" eb="2">
      <t>トウゲツ</t>
    </rPh>
    <rPh sb="3" eb="4">
      <t>ニチ</t>
    </rPh>
    <phoneticPr fontId="3"/>
  </si>
  <si>
    <t>当月4日</t>
    <rPh sb="0" eb="2">
      <t>トウゲツ</t>
    </rPh>
    <rPh sb="3" eb="4">
      <t>ニチ</t>
    </rPh>
    <phoneticPr fontId="3"/>
  </si>
  <si>
    <t>当月5日まで</t>
    <rPh sb="0" eb="2">
      <t>トウゲツ</t>
    </rPh>
    <rPh sb="3" eb="4">
      <t>ニチ</t>
    </rPh>
    <phoneticPr fontId="3"/>
  </si>
  <si>
    <t>当月5日</t>
    <rPh sb="0" eb="2">
      <t>トウゲツ</t>
    </rPh>
    <rPh sb="3" eb="4">
      <t>ニチ</t>
    </rPh>
    <phoneticPr fontId="3"/>
  </si>
  <si>
    <t>当月6日まで</t>
    <rPh sb="0" eb="2">
      <t>トウゲツ</t>
    </rPh>
    <rPh sb="3" eb="4">
      <t>ニチ</t>
    </rPh>
    <phoneticPr fontId="3"/>
  </si>
  <si>
    <t>当月6日</t>
    <rPh sb="0" eb="2">
      <t>トウゲツ</t>
    </rPh>
    <rPh sb="3" eb="4">
      <t>ニチ</t>
    </rPh>
    <phoneticPr fontId="3"/>
  </si>
  <si>
    <t>当月7日まで</t>
    <rPh sb="0" eb="2">
      <t>トウゲツ</t>
    </rPh>
    <rPh sb="3" eb="4">
      <t>ニチ</t>
    </rPh>
    <phoneticPr fontId="3"/>
  </si>
  <si>
    <t>当月7日</t>
    <rPh sb="0" eb="2">
      <t>トウゲツ</t>
    </rPh>
    <rPh sb="3" eb="4">
      <t>ニチ</t>
    </rPh>
    <phoneticPr fontId="3"/>
  </si>
  <si>
    <t>当月8日まで</t>
    <rPh sb="0" eb="2">
      <t>トウゲツ</t>
    </rPh>
    <rPh sb="3" eb="4">
      <t>ニチ</t>
    </rPh>
    <phoneticPr fontId="3"/>
  </si>
  <si>
    <t>当月8日</t>
    <rPh sb="0" eb="2">
      <t>トウゲツ</t>
    </rPh>
    <rPh sb="3" eb="4">
      <t>ニチ</t>
    </rPh>
    <phoneticPr fontId="3"/>
  </si>
  <si>
    <t>当月9日まで</t>
    <rPh sb="0" eb="2">
      <t>トウゲツ</t>
    </rPh>
    <rPh sb="3" eb="4">
      <t>ニチ</t>
    </rPh>
    <phoneticPr fontId="3"/>
  </si>
  <si>
    <t>当月9日</t>
    <rPh sb="0" eb="2">
      <t>トウゲツ</t>
    </rPh>
    <rPh sb="3" eb="4">
      <t>ニチ</t>
    </rPh>
    <phoneticPr fontId="3"/>
  </si>
  <si>
    <t>当月10日まで</t>
    <rPh sb="0" eb="2">
      <t>トウゲツ</t>
    </rPh>
    <rPh sb="4" eb="5">
      <t>ニチ</t>
    </rPh>
    <phoneticPr fontId="3"/>
  </si>
  <si>
    <t>当月10日</t>
    <rPh sb="0" eb="2">
      <t>トウゲツ</t>
    </rPh>
    <rPh sb="4" eb="5">
      <t>ニチ</t>
    </rPh>
    <phoneticPr fontId="3"/>
  </si>
  <si>
    <t>当月11日まで</t>
    <rPh sb="0" eb="2">
      <t>トウゲツ</t>
    </rPh>
    <rPh sb="4" eb="5">
      <t>ニチ</t>
    </rPh>
    <phoneticPr fontId="3"/>
  </si>
  <si>
    <t>当月11日</t>
    <rPh sb="0" eb="2">
      <t>トウゲツ</t>
    </rPh>
    <rPh sb="4" eb="5">
      <t>ニチ</t>
    </rPh>
    <phoneticPr fontId="3"/>
  </si>
  <si>
    <t>当月12日まで</t>
    <rPh sb="0" eb="2">
      <t>トウゲツ</t>
    </rPh>
    <rPh sb="4" eb="5">
      <t>ニチ</t>
    </rPh>
    <phoneticPr fontId="3"/>
  </si>
  <si>
    <t>当月12日</t>
    <rPh sb="0" eb="2">
      <t>トウゲツ</t>
    </rPh>
    <rPh sb="4" eb="5">
      <t>ニチ</t>
    </rPh>
    <phoneticPr fontId="3"/>
  </si>
  <si>
    <t>当月13日まで</t>
    <rPh sb="0" eb="2">
      <t>トウゲツ</t>
    </rPh>
    <rPh sb="4" eb="5">
      <t>ニチ</t>
    </rPh>
    <phoneticPr fontId="3"/>
  </si>
  <si>
    <t>当月13日</t>
    <rPh sb="0" eb="2">
      <t>トウゲツ</t>
    </rPh>
    <rPh sb="4" eb="5">
      <t>ニチ</t>
    </rPh>
    <phoneticPr fontId="3"/>
  </si>
  <si>
    <t>当月14日まで</t>
    <rPh sb="0" eb="2">
      <t>トウゲツ</t>
    </rPh>
    <rPh sb="4" eb="5">
      <t>ニチ</t>
    </rPh>
    <phoneticPr fontId="3"/>
  </si>
  <si>
    <t>当月14日</t>
    <rPh sb="0" eb="2">
      <t>トウゲツ</t>
    </rPh>
    <rPh sb="4" eb="5">
      <t>ニチ</t>
    </rPh>
    <phoneticPr fontId="3"/>
  </si>
  <si>
    <t>当月15日まで</t>
    <rPh sb="0" eb="2">
      <t>トウゲツ</t>
    </rPh>
    <rPh sb="4" eb="5">
      <t>ニチ</t>
    </rPh>
    <phoneticPr fontId="3"/>
  </si>
  <si>
    <t>当月15日</t>
    <rPh sb="0" eb="2">
      <t>トウゲツ</t>
    </rPh>
    <rPh sb="4" eb="5">
      <t>ニチ</t>
    </rPh>
    <phoneticPr fontId="3"/>
  </si>
  <si>
    <t>当月16日まで</t>
    <rPh sb="0" eb="2">
      <t>トウゲツ</t>
    </rPh>
    <rPh sb="4" eb="5">
      <t>ニチ</t>
    </rPh>
    <phoneticPr fontId="3"/>
  </si>
  <si>
    <t>当月16日</t>
    <rPh sb="0" eb="2">
      <t>トウゲツ</t>
    </rPh>
    <rPh sb="4" eb="5">
      <t>ニチ</t>
    </rPh>
    <phoneticPr fontId="3"/>
  </si>
  <si>
    <t>当月17日まで</t>
    <rPh sb="0" eb="2">
      <t>トウゲツ</t>
    </rPh>
    <rPh sb="4" eb="5">
      <t>ニチ</t>
    </rPh>
    <phoneticPr fontId="3"/>
  </si>
  <si>
    <t>当月17日</t>
    <rPh sb="0" eb="2">
      <t>トウゲツ</t>
    </rPh>
    <rPh sb="4" eb="5">
      <t>ニチ</t>
    </rPh>
    <phoneticPr fontId="3"/>
  </si>
  <si>
    <t>当月18日まで</t>
    <rPh sb="0" eb="2">
      <t>トウゲツ</t>
    </rPh>
    <rPh sb="4" eb="5">
      <t>ニチ</t>
    </rPh>
    <phoneticPr fontId="3"/>
  </si>
  <si>
    <t>当月18日</t>
    <rPh sb="0" eb="2">
      <t>トウゲツ</t>
    </rPh>
    <rPh sb="4" eb="5">
      <t>ニチ</t>
    </rPh>
    <phoneticPr fontId="3"/>
  </si>
  <si>
    <t>当月19日まで</t>
    <rPh sb="0" eb="2">
      <t>トウゲツ</t>
    </rPh>
    <rPh sb="4" eb="5">
      <t>ニチ</t>
    </rPh>
    <phoneticPr fontId="3"/>
  </si>
  <si>
    <t>当月19日</t>
    <rPh sb="0" eb="2">
      <t>トウゲツ</t>
    </rPh>
    <rPh sb="4" eb="5">
      <t>ニチ</t>
    </rPh>
    <phoneticPr fontId="3"/>
  </si>
  <si>
    <t>当月20日まで</t>
    <rPh sb="0" eb="2">
      <t>トウゲツ</t>
    </rPh>
    <rPh sb="4" eb="5">
      <t>ニチ</t>
    </rPh>
    <phoneticPr fontId="3"/>
  </si>
  <si>
    <t>当月20日</t>
    <rPh sb="0" eb="2">
      <t>トウゲツ</t>
    </rPh>
    <rPh sb="4" eb="5">
      <t>ニチ</t>
    </rPh>
    <phoneticPr fontId="3"/>
  </si>
  <si>
    <t>当月21日まで</t>
    <rPh sb="0" eb="2">
      <t>トウゲツ</t>
    </rPh>
    <rPh sb="4" eb="5">
      <t>ニチ</t>
    </rPh>
    <phoneticPr fontId="3"/>
  </si>
  <si>
    <t>当月21日</t>
    <rPh sb="0" eb="2">
      <t>トウゲツ</t>
    </rPh>
    <rPh sb="4" eb="5">
      <t>ニチ</t>
    </rPh>
    <phoneticPr fontId="3"/>
  </si>
  <si>
    <t>当月22日まで</t>
    <rPh sb="0" eb="2">
      <t>トウゲツ</t>
    </rPh>
    <rPh sb="4" eb="5">
      <t>ニチ</t>
    </rPh>
    <phoneticPr fontId="3"/>
  </si>
  <si>
    <t>当月22日</t>
    <rPh sb="0" eb="2">
      <t>トウゲツ</t>
    </rPh>
    <rPh sb="4" eb="5">
      <t>ニチ</t>
    </rPh>
    <phoneticPr fontId="3"/>
  </si>
  <si>
    <t>当月23日まで</t>
    <rPh sb="0" eb="2">
      <t>トウゲツ</t>
    </rPh>
    <rPh sb="4" eb="5">
      <t>ニチ</t>
    </rPh>
    <phoneticPr fontId="3"/>
  </si>
  <si>
    <t>当月23日</t>
    <rPh sb="0" eb="2">
      <t>トウゲツ</t>
    </rPh>
    <rPh sb="4" eb="5">
      <t>ニチ</t>
    </rPh>
    <phoneticPr fontId="3"/>
  </si>
  <si>
    <t>当月24日まで</t>
    <rPh sb="0" eb="2">
      <t>トウゲツ</t>
    </rPh>
    <rPh sb="4" eb="5">
      <t>ニチ</t>
    </rPh>
    <phoneticPr fontId="3"/>
  </si>
  <si>
    <t>当月24日</t>
    <rPh sb="0" eb="2">
      <t>トウゲツ</t>
    </rPh>
    <rPh sb="4" eb="5">
      <t>ニチ</t>
    </rPh>
    <phoneticPr fontId="3"/>
  </si>
  <si>
    <t>当月25日まで</t>
    <rPh sb="0" eb="2">
      <t>トウゲツ</t>
    </rPh>
    <rPh sb="4" eb="5">
      <t>ニチ</t>
    </rPh>
    <phoneticPr fontId="3"/>
  </si>
  <si>
    <t>当月25日</t>
    <rPh sb="0" eb="2">
      <t>トウゲツ</t>
    </rPh>
    <rPh sb="4" eb="5">
      <t>ニチ</t>
    </rPh>
    <phoneticPr fontId="3"/>
  </si>
  <si>
    <t>当月26日まで</t>
    <rPh sb="0" eb="2">
      <t>トウゲツ</t>
    </rPh>
    <rPh sb="4" eb="5">
      <t>ニチ</t>
    </rPh>
    <phoneticPr fontId="3"/>
  </si>
  <si>
    <t>当月26日</t>
    <rPh sb="0" eb="2">
      <t>トウゲツ</t>
    </rPh>
    <rPh sb="4" eb="5">
      <t>ニチ</t>
    </rPh>
    <phoneticPr fontId="3"/>
  </si>
  <si>
    <t>当月27日まで</t>
    <rPh sb="0" eb="2">
      <t>トウゲツ</t>
    </rPh>
    <rPh sb="4" eb="5">
      <t>ニチ</t>
    </rPh>
    <phoneticPr fontId="3"/>
  </si>
  <si>
    <t>当月27日</t>
    <rPh sb="0" eb="2">
      <t>トウゲツ</t>
    </rPh>
    <rPh sb="4" eb="5">
      <t>ニチ</t>
    </rPh>
    <phoneticPr fontId="3"/>
  </si>
  <si>
    <t>当月28日まで</t>
    <rPh sb="0" eb="2">
      <t>トウゲツ</t>
    </rPh>
    <rPh sb="4" eb="5">
      <t>ニチ</t>
    </rPh>
    <phoneticPr fontId="3"/>
  </si>
  <si>
    <t>当月28日</t>
    <rPh sb="0" eb="2">
      <t>トウゲツ</t>
    </rPh>
    <rPh sb="4" eb="5">
      <t>ニチ</t>
    </rPh>
    <phoneticPr fontId="3"/>
  </si>
  <si>
    <t>当月29日まで</t>
    <rPh sb="0" eb="2">
      <t>トウゲツ</t>
    </rPh>
    <rPh sb="4" eb="5">
      <t>ニチ</t>
    </rPh>
    <phoneticPr fontId="3"/>
  </si>
  <si>
    <t>当月29日</t>
    <rPh sb="0" eb="2">
      <t>トウゲツ</t>
    </rPh>
    <rPh sb="4" eb="5">
      <t>ニチ</t>
    </rPh>
    <phoneticPr fontId="3"/>
  </si>
  <si>
    <t>当月30日まで</t>
    <rPh sb="0" eb="2">
      <t>トウゲツ</t>
    </rPh>
    <rPh sb="4" eb="5">
      <t>ニチ</t>
    </rPh>
    <phoneticPr fontId="3"/>
  </si>
  <si>
    <t>当月30日</t>
    <rPh sb="0" eb="2">
      <t>トウゲツ</t>
    </rPh>
    <rPh sb="4" eb="5">
      <t>ニチ</t>
    </rPh>
    <phoneticPr fontId="3"/>
  </si>
  <si>
    <t>当月末日まで</t>
    <rPh sb="0" eb="2">
      <t>トウゲツ</t>
    </rPh>
    <rPh sb="2" eb="4">
      <t>マツジツ</t>
    </rPh>
    <phoneticPr fontId="3"/>
  </si>
  <si>
    <t>当月末日</t>
    <rPh sb="0" eb="2">
      <t>トウゲツ</t>
    </rPh>
    <rPh sb="2" eb="3">
      <t>マツ</t>
    </rPh>
    <rPh sb="3" eb="4">
      <t>ニチ</t>
    </rPh>
    <phoneticPr fontId="3"/>
  </si>
  <si>
    <t>翌月1日まで</t>
    <rPh sb="0" eb="2">
      <t>ヨクゲツ</t>
    </rPh>
    <rPh sb="3" eb="4">
      <t>ニチ</t>
    </rPh>
    <phoneticPr fontId="3"/>
  </si>
  <si>
    <t>翌月1日</t>
    <rPh sb="0" eb="2">
      <t>ヨクゲツ</t>
    </rPh>
    <rPh sb="3" eb="4">
      <t>ニチ</t>
    </rPh>
    <phoneticPr fontId="3"/>
  </si>
  <si>
    <t>翌月2日まで</t>
    <rPh sb="0" eb="2">
      <t>ヨクゲツ</t>
    </rPh>
    <rPh sb="3" eb="4">
      <t>ニチ</t>
    </rPh>
    <phoneticPr fontId="3"/>
  </si>
  <si>
    <t>翌月2日</t>
    <rPh sb="0" eb="2">
      <t>ヨクゲツ</t>
    </rPh>
    <rPh sb="3" eb="4">
      <t>ニチ</t>
    </rPh>
    <phoneticPr fontId="3"/>
  </si>
  <si>
    <t>翌月3日まで</t>
    <rPh sb="0" eb="2">
      <t>ヨクゲツ</t>
    </rPh>
    <rPh sb="3" eb="4">
      <t>ニチ</t>
    </rPh>
    <phoneticPr fontId="3"/>
  </si>
  <si>
    <t>翌月3日</t>
    <rPh sb="0" eb="2">
      <t>ヨクゲツ</t>
    </rPh>
    <rPh sb="3" eb="4">
      <t>ニチ</t>
    </rPh>
    <phoneticPr fontId="3"/>
  </si>
  <si>
    <t>翌月4日まで</t>
    <rPh sb="0" eb="2">
      <t>ヨクゲツ</t>
    </rPh>
    <rPh sb="3" eb="4">
      <t>ニチ</t>
    </rPh>
    <phoneticPr fontId="3"/>
  </si>
  <si>
    <t>翌月4日</t>
    <rPh sb="0" eb="2">
      <t>ヨクゲツ</t>
    </rPh>
    <rPh sb="3" eb="4">
      <t>ニチ</t>
    </rPh>
    <phoneticPr fontId="3"/>
  </si>
  <si>
    <t>翌月5日まで</t>
    <rPh sb="0" eb="2">
      <t>ヨクゲツ</t>
    </rPh>
    <rPh sb="3" eb="4">
      <t>ニチ</t>
    </rPh>
    <phoneticPr fontId="3"/>
  </si>
  <si>
    <t>翌月5日</t>
    <rPh sb="0" eb="2">
      <t>ヨクゲツ</t>
    </rPh>
    <rPh sb="3" eb="4">
      <t>ニチ</t>
    </rPh>
    <phoneticPr fontId="3"/>
  </si>
  <si>
    <t>翌月6日まで</t>
    <rPh sb="0" eb="2">
      <t>ヨクゲツ</t>
    </rPh>
    <rPh sb="3" eb="4">
      <t>ニチ</t>
    </rPh>
    <phoneticPr fontId="3"/>
  </si>
  <si>
    <t>翌月6日</t>
    <rPh sb="0" eb="2">
      <t>ヨクゲツ</t>
    </rPh>
    <rPh sb="3" eb="4">
      <t>ニチ</t>
    </rPh>
    <phoneticPr fontId="3"/>
  </si>
  <si>
    <t>翌月7日まで</t>
    <rPh sb="0" eb="2">
      <t>ヨクゲツ</t>
    </rPh>
    <rPh sb="3" eb="4">
      <t>ニチ</t>
    </rPh>
    <phoneticPr fontId="3"/>
  </si>
  <si>
    <t>翌月7日</t>
    <rPh sb="0" eb="2">
      <t>ヨクゲツ</t>
    </rPh>
    <rPh sb="3" eb="4">
      <t>ニチ</t>
    </rPh>
    <phoneticPr fontId="3"/>
  </si>
  <si>
    <t>翌月8日まで</t>
    <rPh sb="0" eb="2">
      <t>ヨクゲツ</t>
    </rPh>
    <rPh sb="3" eb="4">
      <t>ニチ</t>
    </rPh>
    <phoneticPr fontId="3"/>
  </si>
  <si>
    <t>翌月8日</t>
    <rPh sb="0" eb="2">
      <t>ヨクゲツ</t>
    </rPh>
    <rPh sb="3" eb="4">
      <t>ニチ</t>
    </rPh>
    <phoneticPr fontId="3"/>
  </si>
  <si>
    <t>翌月9日まで</t>
    <rPh sb="0" eb="2">
      <t>ヨクゲツ</t>
    </rPh>
    <rPh sb="3" eb="4">
      <t>ニチ</t>
    </rPh>
    <phoneticPr fontId="3"/>
  </si>
  <si>
    <t>翌月9日</t>
    <rPh sb="0" eb="2">
      <t>ヨクゲツ</t>
    </rPh>
    <rPh sb="3" eb="4">
      <t>ニチ</t>
    </rPh>
    <phoneticPr fontId="3"/>
  </si>
  <si>
    <t>翌月10日まで</t>
    <rPh sb="0" eb="2">
      <t>ヨクゲツ</t>
    </rPh>
    <rPh sb="4" eb="5">
      <t>ニチ</t>
    </rPh>
    <phoneticPr fontId="3"/>
  </si>
  <si>
    <t>翌月10日</t>
    <rPh sb="0" eb="2">
      <t>ヨクゲツ</t>
    </rPh>
    <rPh sb="4" eb="5">
      <t>ニチ</t>
    </rPh>
    <phoneticPr fontId="3"/>
  </si>
  <si>
    <t>翌月11日まで</t>
    <rPh sb="0" eb="2">
      <t>ヨクゲツ</t>
    </rPh>
    <rPh sb="4" eb="5">
      <t>ニチ</t>
    </rPh>
    <phoneticPr fontId="3"/>
  </si>
  <si>
    <t>翌月11日</t>
    <rPh sb="0" eb="2">
      <t>ヨクゲツ</t>
    </rPh>
    <rPh sb="4" eb="5">
      <t>ニチ</t>
    </rPh>
    <phoneticPr fontId="3"/>
  </si>
  <si>
    <t>翌月12日まで</t>
    <rPh sb="0" eb="2">
      <t>ヨクゲツ</t>
    </rPh>
    <rPh sb="4" eb="5">
      <t>ニチ</t>
    </rPh>
    <phoneticPr fontId="3"/>
  </si>
  <si>
    <t>翌月12日</t>
    <rPh sb="0" eb="2">
      <t>ヨクゲツ</t>
    </rPh>
    <rPh sb="4" eb="5">
      <t>ニチ</t>
    </rPh>
    <phoneticPr fontId="3"/>
  </si>
  <si>
    <t>翌月13日まで</t>
    <rPh sb="0" eb="2">
      <t>ヨクゲツ</t>
    </rPh>
    <rPh sb="4" eb="5">
      <t>ニチ</t>
    </rPh>
    <phoneticPr fontId="3"/>
  </si>
  <si>
    <t>翌月13日</t>
    <rPh sb="0" eb="2">
      <t>ヨクゲツ</t>
    </rPh>
    <rPh sb="4" eb="5">
      <t>ニチ</t>
    </rPh>
    <phoneticPr fontId="3"/>
  </si>
  <si>
    <t>翌月14日まで</t>
    <rPh sb="0" eb="2">
      <t>ヨクゲツ</t>
    </rPh>
    <rPh sb="4" eb="5">
      <t>ニチ</t>
    </rPh>
    <phoneticPr fontId="3"/>
  </si>
  <si>
    <t>翌月14日</t>
    <rPh sb="0" eb="2">
      <t>ヨクゲツ</t>
    </rPh>
    <rPh sb="4" eb="5">
      <t>ニチ</t>
    </rPh>
    <phoneticPr fontId="3"/>
  </si>
  <si>
    <t>翌月15日まで</t>
    <rPh sb="0" eb="2">
      <t>ヨクゲツ</t>
    </rPh>
    <rPh sb="4" eb="5">
      <t>ニチ</t>
    </rPh>
    <phoneticPr fontId="3"/>
  </si>
  <si>
    <t>翌月15日</t>
    <rPh sb="0" eb="2">
      <t>ヨクゲツ</t>
    </rPh>
    <rPh sb="4" eb="5">
      <t>ニチ</t>
    </rPh>
    <phoneticPr fontId="3"/>
  </si>
  <si>
    <t>翌月16日まで</t>
    <rPh sb="0" eb="2">
      <t>ヨクゲツ</t>
    </rPh>
    <rPh sb="4" eb="5">
      <t>ニチ</t>
    </rPh>
    <phoneticPr fontId="3"/>
  </si>
  <si>
    <t>翌月16日</t>
    <rPh sb="0" eb="2">
      <t>ヨクゲツ</t>
    </rPh>
    <rPh sb="4" eb="5">
      <t>ニチ</t>
    </rPh>
    <phoneticPr fontId="3"/>
  </si>
  <si>
    <t>翌月17日まで</t>
    <rPh sb="0" eb="2">
      <t>ヨクゲツ</t>
    </rPh>
    <rPh sb="4" eb="5">
      <t>ニチ</t>
    </rPh>
    <phoneticPr fontId="3"/>
  </si>
  <si>
    <t>翌月17日</t>
    <rPh sb="0" eb="2">
      <t>ヨクゲツ</t>
    </rPh>
    <rPh sb="4" eb="5">
      <t>ニチ</t>
    </rPh>
    <phoneticPr fontId="3"/>
  </si>
  <si>
    <t>翌月18日まで</t>
    <rPh sb="0" eb="2">
      <t>ヨクゲツ</t>
    </rPh>
    <rPh sb="4" eb="5">
      <t>ニチ</t>
    </rPh>
    <phoneticPr fontId="3"/>
  </si>
  <si>
    <t>翌月18日</t>
    <rPh sb="0" eb="2">
      <t>ヨクゲツ</t>
    </rPh>
    <rPh sb="4" eb="5">
      <t>ニチ</t>
    </rPh>
    <phoneticPr fontId="3"/>
  </si>
  <si>
    <t>翌月19日まで</t>
    <rPh sb="0" eb="2">
      <t>ヨクゲツ</t>
    </rPh>
    <rPh sb="4" eb="5">
      <t>ニチ</t>
    </rPh>
    <phoneticPr fontId="3"/>
  </si>
  <si>
    <t>翌月19日</t>
    <rPh sb="0" eb="2">
      <t>ヨクゲツ</t>
    </rPh>
    <rPh sb="4" eb="5">
      <t>ニチ</t>
    </rPh>
    <phoneticPr fontId="3"/>
  </si>
  <si>
    <t>翌月20日まで</t>
    <rPh sb="0" eb="2">
      <t>ヨクゲツ</t>
    </rPh>
    <rPh sb="4" eb="5">
      <t>ニチ</t>
    </rPh>
    <phoneticPr fontId="3"/>
  </si>
  <si>
    <t>翌月20日</t>
    <rPh sb="0" eb="2">
      <t>ヨクゲツ</t>
    </rPh>
    <rPh sb="4" eb="5">
      <t>ニチ</t>
    </rPh>
    <phoneticPr fontId="3"/>
  </si>
  <si>
    <t>翌月21日まで</t>
    <rPh sb="0" eb="2">
      <t>ヨクゲツ</t>
    </rPh>
    <rPh sb="4" eb="5">
      <t>ニチ</t>
    </rPh>
    <phoneticPr fontId="3"/>
  </si>
  <si>
    <t>翌月21日</t>
    <rPh sb="0" eb="2">
      <t>ヨクゲツ</t>
    </rPh>
    <rPh sb="4" eb="5">
      <t>ニチ</t>
    </rPh>
    <phoneticPr fontId="3"/>
  </si>
  <si>
    <t>翌月22日まで</t>
    <rPh sb="0" eb="2">
      <t>ヨクゲツ</t>
    </rPh>
    <rPh sb="4" eb="5">
      <t>ニチ</t>
    </rPh>
    <phoneticPr fontId="3"/>
  </si>
  <si>
    <t>翌月22日</t>
    <rPh sb="0" eb="2">
      <t>ヨクゲツ</t>
    </rPh>
    <rPh sb="4" eb="5">
      <t>ニチ</t>
    </rPh>
    <phoneticPr fontId="3"/>
  </si>
  <si>
    <t>翌月23日まで</t>
    <rPh sb="0" eb="2">
      <t>ヨクゲツ</t>
    </rPh>
    <rPh sb="4" eb="5">
      <t>ニチ</t>
    </rPh>
    <phoneticPr fontId="3"/>
  </si>
  <si>
    <t>翌月23日</t>
    <rPh sb="0" eb="2">
      <t>ヨクゲツ</t>
    </rPh>
    <rPh sb="4" eb="5">
      <t>ニチ</t>
    </rPh>
    <phoneticPr fontId="3"/>
  </si>
  <si>
    <t>翌月24日まで</t>
    <rPh sb="0" eb="2">
      <t>ヨクゲツ</t>
    </rPh>
    <rPh sb="4" eb="5">
      <t>ニチ</t>
    </rPh>
    <phoneticPr fontId="3"/>
  </si>
  <si>
    <t>翌月24日</t>
    <rPh sb="0" eb="2">
      <t>ヨクゲツ</t>
    </rPh>
    <rPh sb="4" eb="5">
      <t>ニチ</t>
    </rPh>
    <phoneticPr fontId="3"/>
  </si>
  <si>
    <t>翌月25日まで</t>
    <rPh sb="0" eb="2">
      <t>ヨクゲツ</t>
    </rPh>
    <rPh sb="4" eb="5">
      <t>ニチ</t>
    </rPh>
    <phoneticPr fontId="3"/>
  </si>
  <si>
    <t>翌月25日</t>
    <rPh sb="0" eb="2">
      <t>ヨクゲツ</t>
    </rPh>
    <rPh sb="4" eb="5">
      <t>ニチ</t>
    </rPh>
    <phoneticPr fontId="3"/>
  </si>
  <si>
    <t>翌月26日まで</t>
    <rPh sb="0" eb="2">
      <t>ヨクゲツ</t>
    </rPh>
    <rPh sb="4" eb="5">
      <t>ニチ</t>
    </rPh>
    <phoneticPr fontId="3"/>
  </si>
  <si>
    <t>翌月26日</t>
    <rPh sb="0" eb="2">
      <t>ヨクゲツ</t>
    </rPh>
    <rPh sb="4" eb="5">
      <t>ニチ</t>
    </rPh>
    <phoneticPr fontId="3"/>
  </si>
  <si>
    <t>翌月27日まで</t>
    <rPh sb="0" eb="2">
      <t>ヨクゲツ</t>
    </rPh>
    <rPh sb="4" eb="5">
      <t>ニチ</t>
    </rPh>
    <phoneticPr fontId="3"/>
  </si>
  <si>
    <t>翌月27日</t>
    <rPh sb="0" eb="2">
      <t>ヨクゲツ</t>
    </rPh>
    <rPh sb="4" eb="5">
      <t>ニチ</t>
    </rPh>
    <phoneticPr fontId="3"/>
  </si>
  <si>
    <t>翌月28日まで</t>
    <rPh sb="0" eb="2">
      <t>ヨクゲツ</t>
    </rPh>
    <rPh sb="4" eb="5">
      <t>ニチ</t>
    </rPh>
    <phoneticPr fontId="3"/>
  </si>
  <si>
    <t>翌月28日</t>
    <rPh sb="0" eb="2">
      <t>ヨクゲツ</t>
    </rPh>
    <rPh sb="4" eb="5">
      <t>ニチ</t>
    </rPh>
    <phoneticPr fontId="3"/>
  </si>
  <si>
    <t>翌月29日まで</t>
    <rPh sb="0" eb="2">
      <t>ヨクゲツ</t>
    </rPh>
    <rPh sb="4" eb="5">
      <t>ニチ</t>
    </rPh>
    <phoneticPr fontId="3"/>
  </si>
  <si>
    <t>翌月29日</t>
    <rPh sb="0" eb="2">
      <t>ヨクゲツ</t>
    </rPh>
    <rPh sb="4" eb="5">
      <t>ニチ</t>
    </rPh>
    <phoneticPr fontId="3"/>
  </si>
  <si>
    <t>翌月30日まで</t>
    <rPh sb="0" eb="2">
      <t>ヨクゲツ</t>
    </rPh>
    <rPh sb="4" eb="5">
      <t>ニチ</t>
    </rPh>
    <phoneticPr fontId="3"/>
  </si>
  <si>
    <t>翌月30日</t>
    <rPh sb="0" eb="2">
      <t>ヨクゲツ</t>
    </rPh>
    <rPh sb="4" eb="5">
      <t>ニチ</t>
    </rPh>
    <phoneticPr fontId="3"/>
  </si>
  <si>
    <t>翌月末日まで</t>
    <rPh sb="0" eb="2">
      <t>ヨクゲツ</t>
    </rPh>
    <rPh sb="2" eb="3">
      <t>マツ</t>
    </rPh>
    <rPh sb="3" eb="4">
      <t>ニチ</t>
    </rPh>
    <phoneticPr fontId="3"/>
  </si>
  <si>
    <t>翌月末日</t>
    <rPh sb="0" eb="2">
      <t>ヨクゲツ</t>
    </rPh>
    <rPh sb="2" eb="3">
      <t>マツ</t>
    </rPh>
    <rPh sb="3" eb="4">
      <t>ニチ</t>
    </rPh>
    <phoneticPr fontId="3"/>
  </si>
  <si>
    <t>エビデンス</t>
  </si>
  <si>
    <t>エビデンス帳票出力サービス</t>
    <rPh sb="5" eb="7">
      <t>チョウヒョウ</t>
    </rPh>
    <rPh sb="7" eb="9">
      <t>シュツリョク</t>
    </rPh>
    <phoneticPr fontId="3"/>
  </si>
  <si>
    <t>　 なお、初期設定費用とエビデンス出力料は支払い初月に加算されます</t>
    <rPh sb="5" eb="7">
      <t>ショキ</t>
    </rPh>
    <rPh sb="7" eb="9">
      <t>セッテイ</t>
    </rPh>
    <rPh sb="9" eb="11">
      <t>ヒヨウ</t>
    </rPh>
    <rPh sb="17" eb="19">
      <t>シュツリョク</t>
    </rPh>
    <rPh sb="19" eb="20">
      <t>リョウ</t>
    </rPh>
    <rPh sb="21" eb="23">
      <t>シハラ</t>
    </rPh>
    <rPh sb="24" eb="25">
      <t>ショ</t>
    </rPh>
    <rPh sb="25" eb="26">
      <t>ヅキ</t>
    </rPh>
    <rPh sb="27" eb="29">
      <t>カサン</t>
    </rPh>
    <phoneticPr fontId="3"/>
  </si>
  <si>
    <t>2.この契約において乙が甲に提供する気象情報の内容は、以下のとおりとする。</t>
    <phoneticPr fontId="3"/>
  </si>
  <si>
    <t>滝沢市</t>
    <rPh sb="0" eb="2">
      <t>タキザワ</t>
    </rPh>
    <rPh sb="2" eb="3">
      <t>シ</t>
    </rPh>
    <phoneticPr fontId="3"/>
  </si>
  <si>
    <t>広告を見た</t>
    <rPh sb="0" eb="2">
      <t>コウコク</t>
    </rPh>
    <rPh sb="3" eb="4">
      <t>ミ</t>
    </rPh>
    <phoneticPr fontId="3"/>
  </si>
  <si>
    <t>展示会で見た</t>
    <rPh sb="0" eb="3">
      <t>テンジカイ</t>
    </rPh>
    <rPh sb="4" eb="5">
      <t>ミ</t>
    </rPh>
    <phoneticPr fontId="3"/>
  </si>
  <si>
    <t>本社・支店からの紹介</t>
    <rPh sb="0" eb="2">
      <t>ホンシャ</t>
    </rPh>
    <rPh sb="3" eb="5">
      <t>シテン</t>
    </rPh>
    <rPh sb="8" eb="10">
      <t>ショウカイ</t>
    </rPh>
    <phoneticPr fontId="3"/>
  </si>
  <si>
    <t>発注者からの紹介</t>
    <rPh sb="0" eb="3">
      <t>ハッチュウシャ</t>
    </rPh>
    <rPh sb="6" eb="8">
      <t>ショウカイ</t>
    </rPh>
    <phoneticPr fontId="3"/>
  </si>
  <si>
    <t>その他の紹介</t>
    <rPh sb="2" eb="3">
      <t>タ</t>
    </rPh>
    <rPh sb="4" eb="6">
      <t>ショウカイ</t>
    </rPh>
    <phoneticPr fontId="3"/>
  </si>
  <si>
    <t>技術提案で気象情報を取り入れた</t>
    <rPh sb="0" eb="2">
      <t>ギジュツ</t>
    </rPh>
    <rPh sb="2" eb="4">
      <t>テイアン</t>
    </rPh>
    <rPh sb="5" eb="7">
      <t>キショウ</t>
    </rPh>
    <rPh sb="7" eb="9">
      <t>ジョウホウ</t>
    </rPh>
    <rPh sb="10" eb="11">
      <t>ト</t>
    </rPh>
    <rPh sb="12" eb="13">
      <t>イ</t>
    </rPh>
    <phoneticPr fontId="3"/>
  </si>
  <si>
    <t>創意工夫で取り入れる</t>
    <rPh sb="0" eb="2">
      <t>ソウイ</t>
    </rPh>
    <rPh sb="2" eb="4">
      <t>クフウ</t>
    </rPh>
    <rPh sb="5" eb="6">
      <t>ト</t>
    </rPh>
    <rPh sb="7" eb="8">
      <t>イ</t>
    </rPh>
    <phoneticPr fontId="3"/>
  </si>
  <si>
    <t>〒</t>
    <phoneticPr fontId="3"/>
  </si>
  <si>
    <t>②月ごと</t>
    <rPh sb="1" eb="2">
      <t>ツキ</t>
    </rPh>
    <phoneticPr fontId="3"/>
  </si>
  <si>
    <t>①一括</t>
    <rPh sb="1" eb="3">
      <t>イッカツ</t>
    </rPh>
    <phoneticPr fontId="3"/>
  </si>
  <si>
    <t>一括支払い/月ごとの支払い</t>
    <rPh sb="0" eb="2">
      <t>イッカツ</t>
    </rPh>
    <rPh sb="2" eb="4">
      <t>シハラ</t>
    </rPh>
    <rPh sb="6" eb="7">
      <t>ツキ</t>
    </rPh>
    <rPh sb="10" eb="12">
      <t>シハラ</t>
    </rPh>
    <phoneticPr fontId="3"/>
  </si>
  <si>
    <t>↓導入理由で「その他の紹介」及び「その他」をご選択の場合、ご記入ください</t>
    <rPh sb="1" eb="3">
      <t>ドウニュウ</t>
    </rPh>
    <rPh sb="3" eb="5">
      <t>リユウ</t>
    </rPh>
    <rPh sb="30" eb="32">
      <t>キニュウ</t>
    </rPh>
    <phoneticPr fontId="3"/>
  </si>
  <si>
    <t>担当者名</t>
    <rPh sb="0" eb="2">
      <t>タントウ</t>
    </rPh>
    <rPh sb="2" eb="3">
      <t>シャ</t>
    </rPh>
    <rPh sb="3" eb="4">
      <t>メイ</t>
    </rPh>
    <phoneticPr fontId="3"/>
  </si>
  <si>
    <t>企業名</t>
  </si>
  <si>
    <t>現場名</t>
  </si>
  <si>
    <t>申込月</t>
    <rPh sb="2" eb="3">
      <t>ヅキ</t>
    </rPh>
    <phoneticPr fontId="3"/>
  </si>
  <si>
    <t>サービス開始</t>
  </si>
  <si>
    <t>サービス終了</t>
  </si>
  <si>
    <t>代理店</t>
    <rPh sb="0" eb="3">
      <t>ダイリテン</t>
    </rPh>
    <phoneticPr fontId="3"/>
  </si>
  <si>
    <t>canary</t>
  </si>
  <si>
    <t>ピンポイント</t>
  </si>
  <si>
    <t>イメージ</t>
  </si>
  <si>
    <t>積算</t>
    <rPh sb="0" eb="2">
      <t>セキサン</t>
    </rPh>
    <phoneticPr fontId="3"/>
  </si>
  <si>
    <t>河川</t>
    <rPh sb="0" eb="2">
      <t>カセン</t>
    </rPh>
    <phoneticPr fontId="3"/>
  </si>
  <si>
    <t>台風</t>
    <rPh sb="0" eb="2">
      <t>タイフウ</t>
    </rPh>
    <phoneticPr fontId="3"/>
  </si>
  <si>
    <t>TOBASAN</t>
  </si>
  <si>
    <t>沿岸波浪</t>
    <rPh sb="0" eb="2">
      <t>エンガン</t>
    </rPh>
    <rPh sb="2" eb="4">
      <t>ハロウ</t>
    </rPh>
    <phoneticPr fontId="3"/>
  </si>
  <si>
    <t>支払い方法</t>
  </si>
  <si>
    <t>実績</t>
  </si>
  <si>
    <t>期間変更</t>
  </si>
  <si>
    <t>備考</t>
  </si>
  <si>
    <t>担当者</t>
  </si>
  <si>
    <t>施主</t>
  </si>
  <si>
    <t>工事（正式名称）</t>
  </si>
  <si>
    <t>都道府県</t>
  </si>
  <si>
    <t>市区町村</t>
  </si>
  <si>
    <t>導入方法</t>
  </si>
  <si>
    <t>KAIHO</t>
    <phoneticPr fontId="3"/>
  </si>
  <si>
    <t>連絡先ＴＥＬ</t>
    <rPh sb="0" eb="3">
      <t>レンラクサキ</t>
    </rPh>
    <phoneticPr fontId="3"/>
  </si>
  <si>
    <t>有料オプション</t>
    <rPh sb="0" eb="2">
      <t>ユウリョウ</t>
    </rPh>
    <phoneticPr fontId="3"/>
  </si>
  <si>
    <t>ご利用なら□にチェック</t>
    <rPh sb="1" eb="3">
      <t>リヨウ</t>
    </rPh>
    <phoneticPr fontId="3"/>
  </si>
  <si>
    <t>ご利用なら□にチェック</t>
    <phoneticPr fontId="3"/>
  </si>
  <si>
    <t>任意選択オプション（KAIHOご利用金額に含む）</t>
    <rPh sb="0" eb="2">
      <t>ニンイ</t>
    </rPh>
    <rPh sb="2" eb="4">
      <t>センタク</t>
    </rPh>
    <rPh sb="16" eb="18">
      <t>リヨウ</t>
    </rPh>
    <rPh sb="18" eb="20">
      <t>キンガク</t>
    </rPh>
    <rPh sb="21" eb="22">
      <t>フク</t>
    </rPh>
    <phoneticPr fontId="3"/>
  </si>
  <si>
    <t>ふりがな</t>
    <phoneticPr fontId="3"/>
  </si>
  <si>
    <t>コース</t>
    <phoneticPr fontId="3"/>
  </si>
  <si>
    <t>企業名　作業所　企業体などの名称を、この枠内に記入して下さい</t>
    <phoneticPr fontId="3"/>
  </si>
  <si>
    <t>-</t>
    <phoneticPr fontId="3"/>
  </si>
  <si>
    <t>-</t>
    <phoneticPr fontId="3"/>
  </si>
  <si>
    <t>-</t>
    <phoneticPr fontId="3"/>
  </si>
  <si>
    <r>
      <t>ご利用期間　</t>
    </r>
    <r>
      <rPr>
        <sz val="10"/>
        <rFont val="Meiryo UI"/>
        <family val="3"/>
        <charset val="128"/>
      </rPr>
      <t>お申込日より4営業日以上のお時間をいただきます</t>
    </r>
    <rPh sb="1" eb="3">
      <t>リヨウ</t>
    </rPh>
    <rPh sb="3" eb="5">
      <t>キカン</t>
    </rPh>
    <rPh sb="7" eb="9">
      <t>モウシコミ</t>
    </rPh>
    <rPh sb="9" eb="10">
      <t>ビ</t>
    </rPh>
    <rPh sb="13" eb="16">
      <t>エイギョウビ</t>
    </rPh>
    <rPh sb="16" eb="18">
      <t>イジョウ</t>
    </rPh>
    <rPh sb="20" eb="22">
      <t>ジカン</t>
    </rPh>
    <phoneticPr fontId="3"/>
  </si>
  <si>
    <r>
      <t xml:space="preserve">5,000 </t>
    </r>
    <r>
      <rPr>
        <sz val="8"/>
        <rFont val="Meiryo UI"/>
        <family val="3"/>
        <charset val="128"/>
      </rPr>
      <t>円／月</t>
    </r>
    <phoneticPr fontId="3"/>
  </si>
  <si>
    <t>有効期限</t>
    <rPh sb="0" eb="2">
      <t>ユウコウ</t>
    </rPh>
    <rPh sb="2" eb="4">
      <t>キゲン</t>
    </rPh>
    <phoneticPr fontId="3"/>
  </si>
  <si>
    <t>きょう</t>
    <phoneticPr fontId="3"/>
  </si>
  <si>
    <r>
      <t>現場名称</t>
    </r>
    <r>
      <rPr>
        <b/>
        <sz val="10"/>
        <color indexed="12"/>
        <rFont val="Meiryo UI"/>
        <family val="3"/>
        <charset val="128"/>
      </rPr>
      <t>（略式名可）</t>
    </r>
    <phoneticPr fontId="3"/>
  </si>
  <si>
    <r>
      <t>■海上警報アラート</t>
    </r>
    <r>
      <rPr>
        <sz val="9"/>
        <color indexed="12"/>
        <rFont val="Meiryo UI"/>
        <family val="3"/>
        <charset val="128"/>
      </rPr>
      <t>(海域ごと)</t>
    </r>
    <rPh sb="1" eb="3">
      <t>カイジョウ</t>
    </rPh>
    <rPh sb="3" eb="5">
      <t>ケイホウ</t>
    </rPh>
    <rPh sb="10" eb="12">
      <t>カイイキ</t>
    </rPh>
    <phoneticPr fontId="3"/>
  </si>
  <si>
    <r>
      <t>■気象警報・注意報アラート</t>
    </r>
    <r>
      <rPr>
        <sz val="9"/>
        <color indexed="12"/>
        <rFont val="Meiryo UI"/>
        <family val="3"/>
        <charset val="128"/>
      </rPr>
      <t>(市区町村単位)</t>
    </r>
    <rPh sb="1" eb="3">
      <t>キショウ</t>
    </rPh>
    <rPh sb="3" eb="5">
      <t>ケイホウ</t>
    </rPh>
    <rPh sb="6" eb="9">
      <t>チュウイホウ</t>
    </rPh>
    <rPh sb="14" eb="16">
      <t>シク</t>
    </rPh>
    <rPh sb="16" eb="18">
      <t>チョウソン</t>
    </rPh>
    <rPh sb="18" eb="20">
      <t>タンイ</t>
    </rPh>
    <phoneticPr fontId="3"/>
  </si>
  <si>
    <t>google geocordingで緯度経度検索</t>
    <phoneticPr fontId="3"/>
  </si>
  <si>
    <t xml:space="preserve">E-Mail： kiyomasa@lbw.jp  　  </t>
    <phoneticPr fontId="3"/>
  </si>
  <si>
    <t>建国記念の日</t>
    <phoneticPr fontId="3" type="Hiragana"/>
  </si>
  <si>
    <t>〒</t>
    <phoneticPr fontId="3"/>
  </si>
  <si>
    <t>消費税(10%)</t>
    <rPh sb="0" eb="3">
      <t>ショウヒゼイ</t>
    </rPh>
    <phoneticPr fontId="3"/>
  </si>
  <si>
    <t>年始</t>
    <rPh sb="0" eb="2">
      <t>ネンシ</t>
    </rPh>
    <phoneticPr fontId="3"/>
  </si>
  <si>
    <t>成人の日</t>
    <rPh sb="0" eb="2">
      <t>セイジン</t>
    </rPh>
    <rPh sb="3" eb="4">
      <t>ヒ</t>
    </rPh>
    <phoneticPr fontId="3"/>
  </si>
  <si>
    <t>天皇誕生日</t>
    <rPh sb="0" eb="2">
      <t>テンノウ</t>
    </rPh>
    <rPh sb="2" eb="5">
      <t>タンジョウビ</t>
    </rPh>
    <phoneticPr fontId="3"/>
  </si>
  <si>
    <t>春分の日</t>
    <rPh sb="0" eb="2">
      <t>シュンブン</t>
    </rPh>
    <rPh sb="3" eb="4">
      <t>ヒ</t>
    </rPh>
    <phoneticPr fontId="3"/>
  </si>
  <si>
    <t>元日</t>
    <rPh sb="0" eb="2">
      <t>ガンジツ</t>
    </rPh>
    <phoneticPr fontId="3"/>
  </si>
  <si>
    <t>https://kensetsu.lbw.jp/kaiho/</t>
    <phoneticPr fontId="3"/>
  </si>
  <si>
    <t>KAIHO　サービス紹介ページ　</t>
    <rPh sb="10" eb="12">
      <t>ショウカイ</t>
    </rPh>
    <phoneticPr fontId="3"/>
  </si>
  <si>
    <t>普通契約約款に同意し、下記内容にてKIYOMASA KAIHO のサービス提供を申込みます。</t>
    <rPh sb="0" eb="2">
      <t>フツウ</t>
    </rPh>
    <rPh sb="2" eb="4">
      <t>ケイヤク</t>
    </rPh>
    <rPh sb="4" eb="6">
      <t>ヤッカン</t>
    </rPh>
    <rPh sb="7" eb="9">
      <t>ドウイ</t>
    </rPh>
    <rPh sb="11" eb="13">
      <t>カキ</t>
    </rPh>
    <rPh sb="13" eb="15">
      <t>ナイヨウ</t>
    </rPh>
    <rPh sb="37" eb="39">
      <t>テイキョウ</t>
    </rPh>
    <rPh sb="40" eb="42">
      <t>モウシコ</t>
    </rPh>
    <phoneticPr fontId="3"/>
  </si>
  <si>
    <t>●アラートメール送信アドレス（1お申込あたり最大20アドレスまで　ＰＣ・スマホ対応）</t>
    <phoneticPr fontId="3"/>
  </si>
  <si>
    <t>KIYOMASA　KAIHO　申込書②　予測地点登録</t>
    <rPh sb="15" eb="17">
      <t>モウシコ</t>
    </rPh>
    <rPh sb="17" eb="18">
      <t>ショ</t>
    </rPh>
    <rPh sb="20" eb="22">
      <t>ヨソク</t>
    </rPh>
    <rPh sb="22" eb="24">
      <t>チテン</t>
    </rPh>
    <rPh sb="24" eb="26">
      <t>トウロク</t>
    </rPh>
    <phoneticPr fontId="3"/>
  </si>
  <si>
    <t>申込書有効期限:2027年03月31日まで</t>
    <phoneticPr fontId="3"/>
  </si>
  <si>
    <t>昭和の日</t>
    <rPh sb="0" eb="2">
      <t>ショウワ</t>
    </rPh>
    <rPh sb="3" eb="4">
      <t>ヒ</t>
    </rPh>
    <phoneticPr fontId="3"/>
  </si>
  <si>
    <t>憲法記念日</t>
    <rPh sb="0" eb="5">
      <t>ケンポウキネンビ</t>
    </rPh>
    <phoneticPr fontId="3"/>
  </si>
  <si>
    <t>みどりの日</t>
    <rPh sb="4" eb="5">
      <t>ヒ</t>
    </rPh>
    <phoneticPr fontId="3"/>
  </si>
  <si>
    <t>こどもの日</t>
    <rPh sb="4" eb="5">
      <t>ヒ</t>
    </rPh>
    <phoneticPr fontId="3"/>
  </si>
  <si>
    <t>振替休日</t>
    <rPh sb="0" eb="4">
      <t>フリカエキュウジツ</t>
    </rPh>
    <phoneticPr fontId="3"/>
  </si>
  <si>
    <t>海の日</t>
    <rPh sb="0" eb="1">
      <t>ウミ</t>
    </rPh>
    <rPh sb="2" eb="3">
      <t>ヒ</t>
    </rPh>
    <phoneticPr fontId="3"/>
  </si>
  <si>
    <t>山の日</t>
    <rPh sb="0" eb="1">
      <t>ヤマ</t>
    </rPh>
    <rPh sb="2" eb="3">
      <t>ヒ</t>
    </rPh>
    <phoneticPr fontId="3"/>
  </si>
  <si>
    <t>敬老の日</t>
    <rPh sb="0" eb="2">
      <t>ケイロウ</t>
    </rPh>
    <rPh sb="3" eb="4">
      <t>ヒ</t>
    </rPh>
    <phoneticPr fontId="3"/>
  </si>
  <si>
    <t>秋分の日</t>
    <rPh sb="0" eb="2">
      <t>シュウブン</t>
    </rPh>
    <rPh sb="3" eb="4">
      <t>ヒ</t>
    </rPh>
    <phoneticPr fontId="3"/>
  </si>
  <si>
    <t>スポーツの日</t>
    <rPh sb="5" eb="6">
      <t>ヒ</t>
    </rPh>
    <phoneticPr fontId="3"/>
  </si>
  <si>
    <t>文化の日</t>
    <rPh sb="0" eb="2">
      <t>ブンカ</t>
    </rPh>
    <rPh sb="3" eb="4">
      <t>ヒ</t>
    </rPh>
    <phoneticPr fontId="3"/>
  </si>
  <si>
    <t>勤労感謝の日</t>
    <rPh sb="0" eb="4">
      <t>キンロウカンシャ</t>
    </rPh>
    <rPh sb="5" eb="6">
      <t>ヒ</t>
    </rPh>
    <phoneticPr fontId="3"/>
  </si>
  <si>
    <t>年末</t>
    <rPh sb="0" eb="2">
      <t>ネンマツ</t>
    </rPh>
    <phoneticPr fontId="3"/>
  </si>
  <si>
    <t>大晦日</t>
    <rPh sb="0" eb="3">
      <t>オオミソカ</t>
    </rPh>
    <phoneticPr fontId="3"/>
  </si>
  <si>
    <t>元日</t>
    <rPh sb="0" eb="2">
      <t>ガンジツ</t>
    </rPh>
    <phoneticPr fontId="3"/>
  </si>
  <si>
    <t>年始</t>
    <rPh sb="0" eb="2">
      <t>ネンシ</t>
    </rPh>
    <phoneticPr fontId="3"/>
  </si>
  <si>
    <t>成人の日</t>
    <rPh sb="0" eb="2">
      <t>セイジン</t>
    </rPh>
    <rPh sb="3" eb="4">
      <t>ヒ</t>
    </rPh>
    <phoneticPr fontId="3"/>
  </si>
  <si>
    <t>天皇誕生日</t>
    <rPh sb="0" eb="5">
      <t>テンノウタンジョウビ</t>
    </rPh>
    <phoneticPr fontId="3"/>
  </si>
  <si>
    <t>春分の日</t>
    <rPh sb="0" eb="2">
      <t>シュンブン</t>
    </rPh>
    <rPh sb="3" eb="4">
      <t>ヒ</t>
    </rPh>
    <phoneticPr fontId="3"/>
  </si>
  <si>
    <t>株式会社GRIFFY（気象庁予報業務許可第248号）</t>
    <phoneticPr fontId="3"/>
  </si>
  <si>
    <t>〒101-0047 東京都千代田区内神田2丁目12番6号 内神田OSビル7階</t>
    <phoneticPr fontId="3"/>
  </si>
  <si>
    <t>TEL： 03-3668-6142（気象部）</t>
    <rPh sb="18" eb="20">
      <t>キショウ</t>
    </rPh>
    <phoneticPr fontId="3"/>
  </si>
  <si>
    <t>買主（以下「甲」という）と売主株式会社GRIFFY（以下「乙」という）は、甲に対して行う気象情報（海象情報含む）の提供に関して、次のとおり契約を締結する。</t>
    <phoneticPr fontId="3"/>
  </si>
  <si>
    <t>この規定は、2026年7月1日から実施する。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</si>
</sst>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_);[Red]\(0\)"/>
    <numFmt numFmtId="179" formatCode="#,##0_ "/>
    <numFmt numFmtId="180" formatCode="#,##0_);[Red]\(#,##0\)"/>
    <numFmt numFmtId="181" formatCode="0.00_ "/>
    <numFmt numFmtId="182" formatCode="[$-F800]dddd\,\ mmmm\ dd\,\ yyyy"/>
  </numFmts>
  <fonts count="11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8"/>
      <color indexed="9"/>
      <name val="ＭＳ Ｐゴシック"/>
      <family val="3"/>
      <charset val="128"/>
    </font>
    <font>
      <sz val="11"/>
      <color indexed="18"/>
      <name val="ＭＳ Ｐゴシック"/>
      <family val="3"/>
      <charset val="128"/>
    </font>
    <font>
      <b/>
      <sz val="11"/>
      <name val="ＭＳ Ｐゴシック"/>
      <family val="3"/>
      <charset val="128"/>
    </font>
    <font>
      <sz val="11"/>
      <color indexed="10"/>
      <name val="ＭＳ Ｐゴシック"/>
      <family val="3"/>
      <charset val="128"/>
    </font>
    <font>
      <b/>
      <sz val="11"/>
      <color indexed="10"/>
      <name val="ＭＳ Ｐゴシック"/>
      <family val="3"/>
      <charset val="128"/>
    </font>
    <font>
      <sz val="11"/>
      <color indexed="9"/>
      <name val="ＭＳ Ｐゴシック"/>
      <family val="3"/>
      <charset val="128"/>
    </font>
    <font>
      <b/>
      <sz val="14"/>
      <color indexed="9"/>
      <name val="ＭＳ Ｐゴシック"/>
      <family val="3"/>
      <charset val="128"/>
    </font>
    <font>
      <sz val="10"/>
      <name val="ＭＳ Ｐゴシック"/>
      <family val="3"/>
      <charset val="128"/>
    </font>
    <font>
      <u/>
      <sz val="11"/>
      <color indexed="12"/>
      <name val="ＭＳ Ｐゴシック"/>
      <family val="3"/>
      <charset val="128"/>
    </font>
    <font>
      <b/>
      <sz val="12"/>
      <color indexed="10"/>
      <name val="ＭＳ Ｐゴシック"/>
      <family val="3"/>
      <charset val="128"/>
    </font>
    <font>
      <sz val="12"/>
      <name val="ＭＳ Ｐゴシック"/>
      <family val="3"/>
      <charset val="128"/>
    </font>
    <font>
      <sz val="9"/>
      <name val="ＭＳ Ｐゴシック"/>
      <family val="3"/>
      <charset val="128"/>
    </font>
    <font>
      <sz val="11"/>
      <color indexed="8"/>
      <name val="ＭＳ Ｐゴシック"/>
      <family val="3"/>
      <charset val="128"/>
    </font>
    <font>
      <sz val="11"/>
      <name val="ＭＳ Ｐゴシック"/>
      <family val="3"/>
      <charset val="128"/>
    </font>
    <font>
      <sz val="10.5"/>
      <name val="ＭＳ Ｐゴシック"/>
      <family val="3"/>
      <charset val="128"/>
    </font>
    <font>
      <sz val="16"/>
      <name val="ＭＳ Ｐゴシック"/>
      <family val="3"/>
      <charset val="128"/>
    </font>
    <font>
      <sz val="11"/>
      <color indexed="12"/>
      <name val="ＭＳ Ｐゴシック"/>
      <family val="3"/>
      <charset val="128"/>
    </font>
    <font>
      <sz val="11"/>
      <name val="ＭＳ Ｐゴシック"/>
      <family val="3"/>
      <charset val="128"/>
    </font>
    <font>
      <b/>
      <sz val="11"/>
      <color indexed="9"/>
      <name val="ＭＳ Ｐゴシック"/>
      <family val="3"/>
      <charset val="128"/>
    </font>
    <font>
      <b/>
      <sz val="14"/>
      <name val="ＭＳ Ｐゴシック"/>
      <family val="3"/>
      <charset val="128"/>
    </font>
    <font>
      <b/>
      <sz val="11"/>
      <color indexed="14"/>
      <name val="ＭＳ Ｐゴシック"/>
      <family val="3"/>
      <charset val="128"/>
    </font>
    <font>
      <i/>
      <u/>
      <sz val="14"/>
      <color indexed="10"/>
      <name val="ＭＳ Ｐゴシック"/>
      <family val="3"/>
      <charset val="128"/>
    </font>
    <font>
      <sz val="8"/>
      <name val="ＭＳ Ｐゴシック"/>
      <family val="3"/>
      <charset val="128"/>
    </font>
    <font>
      <b/>
      <sz val="10"/>
      <color indexed="10"/>
      <name val="ＭＳ Ｐゴシック"/>
      <family val="3"/>
      <charset val="128"/>
    </font>
    <font>
      <u/>
      <sz val="12"/>
      <color indexed="12"/>
      <name val="ＭＳ Ｐゴシック"/>
      <family val="3"/>
      <charset val="128"/>
    </font>
    <font>
      <b/>
      <u/>
      <sz val="14"/>
      <color indexed="12"/>
      <name val="ＭＳ Ｐゴシック"/>
      <family val="3"/>
      <charset val="128"/>
    </font>
    <font>
      <b/>
      <u/>
      <sz val="12"/>
      <color indexed="12"/>
      <name val="ＭＳ Ｐゴシック"/>
      <family val="3"/>
      <charset val="128"/>
    </font>
    <font>
      <b/>
      <sz val="12.5"/>
      <color indexed="10"/>
      <name val="ＭＳ Ｐゴシック"/>
      <family val="3"/>
      <charset val="128"/>
    </font>
    <font>
      <b/>
      <sz val="10"/>
      <name val="ＭＳ Ｐゴシック"/>
      <family val="3"/>
      <charset val="128"/>
    </font>
    <font>
      <b/>
      <sz val="18"/>
      <color indexed="10"/>
      <name val="ＭＳ Ｐゴシック"/>
      <family val="3"/>
      <charset val="128"/>
    </font>
    <font>
      <sz val="12"/>
      <name val="ＭＳ 明朝"/>
      <family val="1"/>
      <charset val="128"/>
    </font>
    <font>
      <b/>
      <sz val="12"/>
      <color indexed="12"/>
      <name val="ＭＳ Ｐゴシック"/>
      <family val="3"/>
      <charset val="128"/>
    </font>
    <font>
      <sz val="10"/>
      <color indexed="10"/>
      <name val="ＭＳ Ｐゴシック"/>
      <family val="3"/>
      <charset val="128"/>
    </font>
    <font>
      <sz val="10"/>
      <color indexed="63"/>
      <name val="ＭＳ Ｐゴシック"/>
      <family val="3"/>
      <charset val="128"/>
    </font>
    <font>
      <b/>
      <u/>
      <sz val="11"/>
      <color indexed="12"/>
      <name val="ＭＳ Ｐゴシック"/>
      <family val="3"/>
      <charset val="128"/>
    </font>
    <font>
      <sz val="12"/>
      <color indexed="12"/>
      <name val="ＭＳ Ｐゴシック"/>
      <family val="3"/>
      <charset val="128"/>
    </font>
    <font>
      <b/>
      <sz val="14"/>
      <color indexed="12"/>
      <name val="ＭＳ Ｐゴシック"/>
      <family val="3"/>
      <charset val="128"/>
    </font>
    <font>
      <sz val="10"/>
      <color indexed="12"/>
      <name val="ＭＳ Ｐゴシック"/>
      <family val="3"/>
      <charset val="128"/>
    </font>
    <font>
      <b/>
      <sz val="16"/>
      <color indexed="12"/>
      <name val="ＭＳ Ｐゴシック"/>
      <family val="3"/>
      <charset val="128"/>
    </font>
    <font>
      <sz val="8"/>
      <name val="ＭＳ 明朝"/>
      <family val="1"/>
      <charset val="128"/>
    </font>
    <font>
      <b/>
      <sz val="11"/>
      <color indexed="12"/>
      <name val="ＭＳ Ｐゴシック"/>
      <family val="3"/>
      <charset val="128"/>
    </font>
    <font>
      <b/>
      <sz val="12.5"/>
      <color indexed="14"/>
      <name val="ＭＳ Ｐゴシック"/>
      <family val="3"/>
      <charset val="128"/>
    </font>
    <font>
      <b/>
      <sz val="12"/>
      <color indexed="14"/>
      <name val="ＭＳ Ｐゴシック"/>
      <family val="3"/>
      <charset val="128"/>
    </font>
    <font>
      <sz val="9"/>
      <color indexed="12"/>
      <name val="ＭＳ Ｐゴシック"/>
      <family val="3"/>
      <charset val="128"/>
    </font>
    <font>
      <b/>
      <sz val="9"/>
      <color indexed="10"/>
      <name val="ＭＳ Ｐゴシック"/>
      <family val="3"/>
      <charset val="128"/>
    </font>
    <font>
      <u/>
      <sz val="14"/>
      <color indexed="12"/>
      <name val="ＭＳ Ｐゴシック"/>
      <family val="3"/>
      <charset val="128"/>
    </font>
    <font>
      <sz val="16"/>
      <color indexed="9"/>
      <name val="ＭＳ Ｐゴシック"/>
      <family val="3"/>
      <charset val="128"/>
    </font>
    <font>
      <sz val="14"/>
      <color indexed="12"/>
      <name val="ＭＳ Ｐゴシック"/>
      <family val="3"/>
      <charset val="128"/>
    </font>
    <font>
      <sz val="11"/>
      <color theme="1"/>
      <name val="ＭＳ Ｐゴシック"/>
      <family val="3"/>
      <charset val="128"/>
      <scheme val="minor"/>
    </font>
    <font>
      <sz val="11"/>
      <color theme="0"/>
      <name val="ＭＳ Ｐゴシック"/>
      <family val="3"/>
      <charset val="128"/>
    </font>
    <font>
      <sz val="11"/>
      <color rgb="FFFF0000"/>
      <name val="ＭＳ Ｐゴシック"/>
      <family val="3"/>
      <charset val="128"/>
    </font>
    <font>
      <sz val="10"/>
      <color theme="0"/>
      <name val="Meiryo UI"/>
      <family val="3"/>
      <charset val="128"/>
    </font>
    <font>
      <sz val="11"/>
      <color theme="0"/>
      <name val="Meiryo UI"/>
      <family val="3"/>
      <charset val="128"/>
    </font>
    <font>
      <sz val="10"/>
      <color theme="0"/>
      <name val="ＭＳ Ｐゴシック"/>
      <family val="3"/>
      <charset val="128"/>
    </font>
    <font>
      <b/>
      <sz val="18"/>
      <color indexed="9"/>
      <name val="Meiryo UI"/>
      <family val="3"/>
      <charset val="128"/>
    </font>
    <font>
      <b/>
      <sz val="11"/>
      <color indexed="9"/>
      <name val="Meiryo UI"/>
      <family val="3"/>
      <charset val="128"/>
    </font>
    <font>
      <sz val="8"/>
      <color theme="0"/>
      <name val="Meiryo UI"/>
      <family val="3"/>
      <charset val="128"/>
    </font>
    <font>
      <sz val="9"/>
      <color theme="0"/>
      <name val="Meiryo UI"/>
      <family val="3"/>
      <charset val="128"/>
    </font>
    <font>
      <sz val="11"/>
      <name val="Meiryo UI"/>
      <family val="3"/>
      <charset val="128"/>
    </font>
    <font>
      <b/>
      <sz val="12"/>
      <color indexed="12"/>
      <name val="Meiryo UI"/>
      <family val="3"/>
      <charset val="128"/>
    </font>
    <font>
      <b/>
      <sz val="11"/>
      <color indexed="14"/>
      <name val="Meiryo UI"/>
      <family val="3"/>
      <charset val="128"/>
    </font>
    <font>
      <b/>
      <sz val="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b/>
      <sz val="11"/>
      <color indexed="10"/>
      <name val="Meiryo UI"/>
      <family val="3"/>
      <charset val="128"/>
    </font>
    <font>
      <sz val="9"/>
      <name val="Meiryo UI"/>
      <family val="3"/>
      <charset val="128"/>
    </font>
    <font>
      <b/>
      <sz val="12"/>
      <color indexed="14"/>
      <name val="Meiryo UI"/>
      <family val="3"/>
      <charset val="128"/>
    </font>
    <font>
      <b/>
      <sz val="12.5"/>
      <color indexed="10"/>
      <name val="Meiryo UI"/>
      <family val="3"/>
      <charset val="128"/>
    </font>
    <font>
      <b/>
      <sz val="12.5"/>
      <color indexed="14"/>
      <name val="Meiryo UI"/>
      <family val="3"/>
      <charset val="128"/>
    </font>
    <font>
      <sz val="10"/>
      <name val="Meiryo UI"/>
      <family val="3"/>
      <charset val="128"/>
    </font>
    <font>
      <b/>
      <u/>
      <sz val="12"/>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i/>
      <u/>
      <sz val="14"/>
      <color indexed="10"/>
      <name val="Meiryo UI"/>
      <family val="3"/>
      <charset val="128"/>
    </font>
    <font>
      <sz val="12"/>
      <name val="Meiryo UI"/>
      <family val="3"/>
      <charset val="128"/>
    </font>
    <font>
      <sz val="11"/>
      <color indexed="9"/>
      <name val="Meiryo UI"/>
      <family val="3"/>
      <charset val="128"/>
    </font>
    <font>
      <sz val="11"/>
      <color rgb="FFFF0000"/>
      <name val="Meiryo UI"/>
      <family val="3"/>
      <charset val="128"/>
    </font>
    <font>
      <sz val="11"/>
      <color indexed="8"/>
      <name val="Meiryo UI"/>
      <family val="3"/>
      <charset val="128"/>
    </font>
    <font>
      <sz val="10"/>
      <color theme="1"/>
      <name val="Meiryo UI"/>
      <family val="3"/>
      <charset val="128"/>
    </font>
    <font>
      <sz val="8"/>
      <color rgb="FFFF0000"/>
      <name val="Meiryo UI"/>
      <family val="3"/>
      <charset val="128"/>
    </font>
    <font>
      <sz val="11"/>
      <color theme="1"/>
      <name val="Meiryo UI"/>
      <family val="3"/>
      <charset val="128"/>
    </font>
    <font>
      <sz val="8"/>
      <name val="Meiryo UI"/>
      <family val="3"/>
      <charset val="128"/>
    </font>
    <font>
      <sz val="10.5"/>
      <color indexed="9"/>
      <name val="Meiryo UI"/>
      <family val="3"/>
      <charset val="128"/>
    </font>
    <font>
      <sz val="9"/>
      <color rgb="FFFF0000"/>
      <name val="Meiryo UI"/>
      <family val="3"/>
      <charset val="128"/>
    </font>
    <font>
      <b/>
      <sz val="11"/>
      <color rgb="FFFF0000"/>
      <name val="Meiryo UI"/>
      <family val="3"/>
      <charset val="128"/>
    </font>
    <font>
      <b/>
      <sz val="12"/>
      <color rgb="FFFF0000"/>
      <name val="Meiryo UI"/>
      <family val="3"/>
      <charset val="128"/>
    </font>
    <font>
      <b/>
      <u/>
      <sz val="11"/>
      <color rgb="FF002060"/>
      <name val="Meiryo UI"/>
      <family val="3"/>
      <charset val="128"/>
    </font>
    <font>
      <b/>
      <sz val="11"/>
      <name val="Meiryo UI"/>
      <family val="3"/>
      <charset val="128"/>
    </font>
    <font>
      <u/>
      <sz val="11"/>
      <color indexed="12"/>
      <name val="Meiryo UI"/>
      <family val="3"/>
      <charset val="128"/>
    </font>
    <font>
      <sz val="11"/>
      <color indexed="10"/>
      <name val="Meiryo UI"/>
      <family val="3"/>
      <charset val="128"/>
    </font>
    <font>
      <sz val="16"/>
      <name val="Meiryo UI"/>
      <family val="3"/>
      <charset val="128"/>
    </font>
    <font>
      <u/>
      <sz val="14"/>
      <color indexed="12"/>
      <name val="Meiryo UI"/>
      <family val="3"/>
      <charset val="128"/>
    </font>
    <font>
      <b/>
      <u/>
      <sz val="11"/>
      <color indexed="12"/>
      <name val="Meiryo UI"/>
      <family val="3"/>
      <charset val="128"/>
    </font>
    <font>
      <sz val="9"/>
      <color indexed="9"/>
      <name val="Meiryo UI"/>
      <family val="3"/>
      <charset val="128"/>
    </font>
    <font>
      <sz val="10"/>
      <color indexed="9"/>
      <name val="Meiryo UI"/>
      <family val="3"/>
      <charset val="128"/>
    </font>
    <font>
      <b/>
      <sz val="14"/>
      <color indexed="12"/>
      <name val="Meiryo UI"/>
      <family val="3"/>
      <charset val="128"/>
    </font>
    <font>
      <b/>
      <sz val="10"/>
      <color indexed="12"/>
      <name val="Meiryo UI"/>
      <family val="3"/>
      <charset val="128"/>
    </font>
    <font>
      <sz val="11"/>
      <color indexed="18"/>
      <name val="Meiryo UI"/>
      <family val="3"/>
      <charset val="128"/>
    </font>
    <font>
      <sz val="10"/>
      <color indexed="10"/>
      <name val="Meiryo UI"/>
      <family val="3"/>
      <charset val="128"/>
    </font>
    <font>
      <sz val="10"/>
      <color indexed="12"/>
      <name val="Meiryo UI"/>
      <family val="3"/>
      <charset val="128"/>
    </font>
    <font>
      <sz val="10.5"/>
      <name val="Meiryo UI"/>
      <family val="3"/>
      <charset val="128"/>
    </font>
    <font>
      <sz val="9"/>
      <color indexed="12"/>
      <name val="Meiryo UI"/>
      <family val="3"/>
      <charset val="128"/>
    </font>
    <font>
      <sz val="10"/>
      <color indexed="18"/>
      <name val="Meiryo UI"/>
      <family val="3"/>
      <charset val="128"/>
    </font>
    <font>
      <b/>
      <sz val="16"/>
      <color indexed="12"/>
      <name val="Meiryo UI"/>
      <family val="3"/>
      <charset val="128"/>
    </font>
    <font>
      <sz val="18"/>
      <name val="Meiryo UI"/>
      <family val="3"/>
      <charset val="128"/>
    </font>
    <font>
      <sz val="10"/>
      <color rgb="FF0000FF"/>
      <name val="Meiryo UI"/>
      <family val="3"/>
      <charset val="128"/>
    </font>
    <font>
      <b/>
      <u/>
      <sz val="10"/>
      <color indexed="12"/>
      <name val="Meiryo UI"/>
      <family val="3"/>
      <charset val="128"/>
    </font>
    <font>
      <sz val="14"/>
      <name val="Meiryo UI"/>
      <family val="3"/>
      <charset val="128"/>
    </font>
  </fonts>
  <fills count="21">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60"/>
        <bgColor indexed="64"/>
      </patternFill>
    </fill>
    <fill>
      <patternFill patternType="solid">
        <fgColor indexed="20"/>
        <bgColor indexed="64"/>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48"/>
        <bgColor indexed="64"/>
      </patternFill>
    </fill>
    <fill>
      <patternFill patternType="solid">
        <fgColor indexed="43"/>
        <bgColor indexed="64"/>
      </patternFill>
    </fill>
    <fill>
      <patternFill patternType="solid">
        <fgColor indexed="62"/>
        <bgColor indexed="64"/>
      </patternFill>
    </fill>
    <fill>
      <patternFill patternType="solid">
        <fgColor rgb="FF66FFCC"/>
        <bgColor indexed="64"/>
      </patternFill>
    </fill>
    <fill>
      <patternFill patternType="solid">
        <fgColor theme="0" tint="-0.249977111117893"/>
        <bgColor indexed="64"/>
      </patternFill>
    </fill>
    <fill>
      <patternFill patternType="solid">
        <fgColor theme="0"/>
        <bgColor indexed="64"/>
      </patternFill>
    </fill>
    <fill>
      <patternFill patternType="solid">
        <fgColor rgb="FFCCFFFF"/>
        <bgColor indexed="64"/>
      </patternFill>
    </fill>
    <fill>
      <patternFill patternType="solid">
        <fgColor rgb="FF99FFCC"/>
        <bgColor indexed="64"/>
      </patternFill>
    </fill>
    <fill>
      <patternFill patternType="solid">
        <fgColor rgb="FFFFFF99"/>
        <bgColor indexed="64"/>
      </patternFill>
    </fill>
    <fill>
      <patternFill patternType="solid">
        <fgColor rgb="FF3366FF"/>
        <bgColor indexed="64"/>
      </patternFill>
    </fill>
    <fill>
      <patternFill patternType="solid">
        <fgColor rgb="FF00B0F0"/>
        <bgColor indexed="64"/>
      </patternFill>
    </fill>
  </fills>
  <borders count="73">
    <border>
      <left/>
      <right/>
      <top/>
      <bottom/>
      <diagonal/>
    </border>
    <border>
      <left style="thin">
        <color indexed="54"/>
      </left>
      <right style="thin">
        <color indexed="54"/>
      </right>
      <top style="thin">
        <color indexed="54"/>
      </top>
      <bottom style="thin">
        <color indexed="54"/>
      </bottom>
      <diagonal/>
    </border>
    <border>
      <left/>
      <right/>
      <top/>
      <bottom style="thin">
        <color indexed="54"/>
      </bottom>
      <diagonal/>
    </border>
    <border>
      <left style="thin">
        <color indexed="54"/>
      </left>
      <right/>
      <top/>
      <bottom/>
      <diagonal/>
    </border>
    <border>
      <left style="thin">
        <color indexed="54"/>
      </left>
      <right style="thin">
        <color indexed="54"/>
      </right>
      <top/>
      <bottom/>
      <diagonal/>
    </border>
    <border>
      <left/>
      <right/>
      <top style="thin">
        <color indexed="54"/>
      </top>
      <bottom/>
      <diagonal/>
    </border>
    <border>
      <left/>
      <right style="thin">
        <color indexed="54"/>
      </right>
      <top/>
      <bottom/>
      <diagonal/>
    </border>
    <border>
      <left/>
      <right/>
      <top style="thin">
        <color indexed="54"/>
      </top>
      <bottom style="thin">
        <color indexed="5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double">
        <color indexed="54"/>
      </left>
      <right/>
      <top style="double">
        <color indexed="54"/>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8" tint="-0.24994659260841701"/>
      </right>
      <top/>
      <bottom/>
      <diagonal/>
    </border>
    <border>
      <left/>
      <right style="medium">
        <color theme="8" tint="-0.24994659260841701"/>
      </right>
      <top style="thin">
        <color theme="8" tint="-0.24994659260841701"/>
      </top>
      <bottom style="thin">
        <color theme="8" tint="-0.24994659260841701"/>
      </bottom>
      <diagonal/>
    </border>
    <border>
      <left/>
      <right style="medium">
        <color theme="8" tint="-0.24994659260841701"/>
      </right>
      <top/>
      <bottom style="medium">
        <color theme="8" tint="-0.24994659260841701"/>
      </bottom>
      <diagonal/>
    </border>
    <border>
      <left/>
      <right style="medium">
        <color rgb="FF0070C0"/>
      </right>
      <top style="medium">
        <color rgb="FF0070C0"/>
      </top>
      <bottom/>
      <diagonal/>
    </border>
    <border>
      <left/>
      <right style="medium">
        <color rgb="FF0070C0"/>
      </right>
      <top style="thin">
        <color rgb="FF0070C0"/>
      </top>
      <bottom style="thin">
        <color rgb="FF0070C0"/>
      </bottom>
      <diagonal/>
    </border>
    <border>
      <left/>
      <right style="medium">
        <color rgb="FF0070C0"/>
      </right>
      <top style="thin">
        <color theme="8"/>
      </top>
      <bottom/>
      <diagonal/>
    </border>
    <border>
      <left/>
      <right style="medium">
        <color rgb="FF0070C0"/>
      </right>
      <top style="thin">
        <color rgb="FF0070C0"/>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thin">
        <color theme="7"/>
      </left>
      <right/>
      <top style="thin">
        <color indexed="54"/>
      </top>
      <bottom style="thin">
        <color theme="7"/>
      </bottom>
      <diagonal/>
    </border>
    <border>
      <left/>
      <right/>
      <top style="thin">
        <color indexed="54"/>
      </top>
      <bottom style="thin">
        <color theme="7"/>
      </bottom>
      <diagonal/>
    </border>
    <border>
      <left/>
      <right style="thin">
        <color theme="7"/>
      </right>
      <top style="thin">
        <color indexed="54"/>
      </top>
      <bottom style="thin">
        <color theme="7"/>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666699"/>
      </left>
      <right/>
      <top style="thin">
        <color rgb="FF666699"/>
      </top>
      <bottom style="thin">
        <color rgb="FF666699"/>
      </bottom>
      <diagonal/>
    </border>
    <border>
      <left/>
      <right/>
      <top style="thin">
        <color rgb="FF666699"/>
      </top>
      <bottom style="thin">
        <color rgb="FF666699"/>
      </bottom>
      <diagonal/>
    </border>
    <border>
      <left/>
      <right style="thin">
        <color rgb="FF666699"/>
      </right>
      <top style="thin">
        <color rgb="FF666699"/>
      </top>
      <bottom style="thin">
        <color rgb="FF666699"/>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style="thin">
        <color theme="7"/>
      </bottom>
      <diagonal/>
    </border>
    <border>
      <left style="thin">
        <color rgb="FF666699"/>
      </left>
      <right style="thin">
        <color rgb="FF666699"/>
      </right>
      <top style="thin">
        <color rgb="FF666699"/>
      </top>
      <bottom style="thin">
        <color rgb="FF666699"/>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style="thin">
        <color rgb="FF666699"/>
      </left>
      <right/>
      <top/>
      <bottom style="thin">
        <color rgb="FF666699"/>
      </bottom>
      <diagonal/>
    </border>
    <border>
      <left/>
      <right/>
      <top/>
      <bottom style="thin">
        <color rgb="FF666699"/>
      </bottom>
      <diagonal/>
    </border>
    <border>
      <left/>
      <right style="thin">
        <color rgb="FF666699"/>
      </right>
      <top/>
      <bottom style="thin">
        <color rgb="FF666699"/>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54"/>
      </right>
      <top style="thin">
        <color indexed="54"/>
      </top>
      <bottom style="thin">
        <color theme="7"/>
      </bottom>
      <diagonal/>
    </border>
    <border>
      <left style="thin">
        <color indexed="54"/>
      </left>
      <right style="thin">
        <color theme="7"/>
      </right>
      <top style="thin">
        <color indexed="54"/>
      </top>
      <bottom style="thin">
        <color theme="7"/>
      </bottom>
      <diagonal/>
    </border>
    <border>
      <left style="medium">
        <color theme="8" tint="-0.24994659260841701"/>
      </left>
      <right/>
      <top style="thin">
        <color theme="8" tint="-0.24994659260841701"/>
      </top>
      <bottom/>
      <diagonal/>
    </border>
    <border>
      <left style="medium">
        <color theme="8" tint="-0.24994659260841701"/>
      </left>
      <right/>
      <top/>
      <bottom style="thin">
        <color theme="8" tint="-0.24994659260841701"/>
      </bottom>
      <diagonal/>
    </border>
    <border>
      <left style="medium">
        <color theme="8" tint="-0.24994659260841701"/>
      </left>
      <right/>
      <top/>
      <bottom/>
      <diagonal/>
    </border>
    <border>
      <left style="medium">
        <color theme="8" tint="-0.24994659260841701"/>
      </left>
      <right/>
      <top/>
      <bottom style="medium">
        <color theme="8" tint="-0.24994659260841701"/>
      </bottom>
      <diagonal/>
    </border>
    <border>
      <left style="medium">
        <color theme="8" tint="-0.24994659260841701"/>
      </left>
      <right/>
      <top style="medium">
        <color theme="8" tint="-0.24994659260841701"/>
      </top>
      <bottom style="thin">
        <color theme="8" tint="-0.24994659260841701"/>
      </bottom>
      <diagonal/>
    </border>
    <border>
      <left/>
      <right style="medium">
        <color theme="8" tint="-0.24994659260841701"/>
      </right>
      <top style="medium">
        <color theme="8" tint="-0.24994659260841701"/>
      </top>
      <bottom style="thin">
        <color theme="8" tint="-0.24994659260841701"/>
      </bottom>
      <diagonal/>
    </border>
  </borders>
  <cellStyleXfs count="7">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2" fillId="0" borderId="0"/>
    <xf numFmtId="0" fontId="52" fillId="0" borderId="0">
      <alignment vertical="center"/>
    </xf>
  </cellStyleXfs>
  <cellXfs count="693">
    <xf numFmtId="0" fontId="0" fillId="0" borderId="0" xfId="0"/>
    <xf numFmtId="0" fontId="0" fillId="2" borderId="0" xfId="0" applyFill="1"/>
    <xf numFmtId="0" fontId="10" fillId="3" borderId="0" xfId="0" applyFont="1" applyFill="1" applyAlignment="1">
      <alignment horizontal="center" vertical="center"/>
    </xf>
    <xf numFmtId="0" fontId="0" fillId="4" borderId="0" xfId="0" applyFill="1" applyAlignment="1">
      <alignment vertical="center"/>
    </xf>
    <xf numFmtId="0" fontId="0" fillId="0" borderId="0" xfId="0" applyAlignment="1">
      <alignment vertical="center"/>
    </xf>
    <xf numFmtId="0" fontId="9" fillId="5" borderId="0" xfId="0" applyFont="1" applyFill="1" applyAlignment="1">
      <alignment vertical="center"/>
    </xf>
    <xf numFmtId="49" fontId="0" fillId="6" borderId="0" xfId="0" applyNumberFormat="1" applyFill="1" applyAlignment="1">
      <alignment vertical="center"/>
    </xf>
    <xf numFmtId="49" fontId="7" fillId="6" borderId="0" xfId="0" applyNumberFormat="1" applyFont="1" applyFill="1" applyAlignment="1">
      <alignment vertical="center"/>
    </xf>
    <xf numFmtId="49" fontId="11" fillId="6" borderId="0" xfId="0" applyNumberFormat="1" applyFont="1" applyFill="1" applyAlignment="1">
      <alignment vertical="center"/>
    </xf>
    <xf numFmtId="0" fontId="0" fillId="6" borderId="0" xfId="0" applyFill="1"/>
    <xf numFmtId="49" fontId="0" fillId="6" borderId="0" xfId="0" applyNumberFormat="1" applyFill="1"/>
    <xf numFmtId="180" fontId="0" fillId="2" borderId="1" xfId="0" applyNumberFormat="1" applyFill="1" applyBorder="1" applyAlignment="1" applyProtection="1">
      <alignment horizontal="center" vertical="center"/>
      <protection locked="0"/>
    </xf>
    <xf numFmtId="0" fontId="0" fillId="0" borderId="0" xfId="0" applyAlignment="1">
      <alignment vertical="center" wrapText="1"/>
    </xf>
    <xf numFmtId="49" fontId="1" fillId="6" borderId="0" xfId="0" applyNumberFormat="1" applyFont="1" applyFill="1" applyAlignment="1">
      <alignment vertical="center"/>
    </xf>
    <xf numFmtId="0" fontId="9" fillId="2" borderId="0" xfId="0" applyFont="1" applyFill="1"/>
    <xf numFmtId="49" fontId="9" fillId="0" borderId="0" xfId="0" applyNumberFormat="1" applyFont="1"/>
    <xf numFmtId="49" fontId="9" fillId="0" borderId="0" xfId="0" applyNumberFormat="1" applyFont="1" applyAlignment="1">
      <alignment horizontal="center"/>
    </xf>
    <xf numFmtId="49" fontId="9" fillId="2" borderId="0" xfId="0" applyNumberFormat="1" applyFont="1" applyFill="1"/>
    <xf numFmtId="178" fontId="9" fillId="2" borderId="0" xfId="0" applyNumberFormat="1" applyFont="1" applyFill="1"/>
    <xf numFmtId="49" fontId="9" fillId="2" borderId="0" xfId="0" applyNumberFormat="1" applyFont="1" applyFill="1" applyAlignment="1">
      <alignment horizontal="left"/>
    </xf>
    <xf numFmtId="178" fontId="9" fillId="2" borderId="0" xfId="0" applyNumberFormat="1" applyFont="1" applyFill="1" applyAlignment="1">
      <alignment horizontal="left"/>
    </xf>
    <xf numFmtId="176" fontId="9" fillId="2" borderId="0" xfId="0" applyNumberFormat="1" applyFont="1" applyFill="1" applyAlignment="1">
      <alignment horizontal="left"/>
    </xf>
    <xf numFmtId="49" fontId="32" fillId="2" borderId="1" xfId="1" applyNumberFormat="1" applyFont="1" applyFill="1" applyBorder="1" applyAlignment="1" applyProtection="1">
      <alignment horizontal="center" vertical="center"/>
      <protection locked="0"/>
    </xf>
    <xf numFmtId="0" fontId="35" fillId="6" borderId="0" xfId="0" applyFont="1" applyFill="1" applyAlignment="1">
      <alignment horizontal="right" vertical="top"/>
    </xf>
    <xf numFmtId="0" fontId="24" fillId="6" borderId="0" xfId="0" applyFont="1" applyFill="1" applyAlignment="1">
      <alignment horizontal="right" vertical="top"/>
    </xf>
    <xf numFmtId="0" fontId="27" fillId="6" borderId="0" xfId="0" applyFont="1" applyFill="1" applyAlignment="1">
      <alignment vertical="center"/>
    </xf>
    <xf numFmtId="0" fontId="13" fillId="6" borderId="0" xfId="0" applyFont="1" applyFill="1" applyAlignment="1">
      <alignment vertical="center"/>
    </xf>
    <xf numFmtId="0" fontId="33" fillId="6" borderId="0" xfId="0" applyFont="1" applyFill="1" applyAlignment="1">
      <alignment vertical="center" shrinkToFit="1"/>
    </xf>
    <xf numFmtId="0" fontId="8" fillId="6" borderId="0" xfId="0" applyFont="1" applyFill="1" applyAlignment="1">
      <alignment vertical="center"/>
    </xf>
    <xf numFmtId="0" fontId="0" fillId="6" borderId="0" xfId="0" applyFill="1" applyAlignment="1">
      <alignment vertical="center"/>
    </xf>
    <xf numFmtId="0" fontId="31" fillId="6" borderId="0" xfId="0" applyFont="1" applyFill="1" applyAlignment="1">
      <alignment vertical="center"/>
    </xf>
    <xf numFmtId="49" fontId="1" fillId="6" borderId="2" xfId="1" applyNumberFormat="1" applyFont="1" applyFill="1" applyBorder="1" applyAlignment="1" applyProtection="1">
      <alignment horizontal="center" vertical="center"/>
    </xf>
    <xf numFmtId="49" fontId="11" fillId="6" borderId="0" xfId="1" applyNumberFormat="1" applyFont="1" applyFill="1" applyAlignment="1" applyProtection="1">
      <alignment vertical="top"/>
    </xf>
    <xf numFmtId="0" fontId="30" fillId="6" borderId="0" xfId="1" applyNumberFormat="1" applyFont="1" applyFill="1" applyAlignment="1" applyProtection="1">
      <alignment vertical="center"/>
    </xf>
    <xf numFmtId="0" fontId="30" fillId="6" borderId="0" xfId="1" applyNumberFormat="1" applyFont="1" applyFill="1" applyAlignment="1" applyProtection="1">
      <alignment vertical="top"/>
    </xf>
    <xf numFmtId="49" fontId="29" fillId="6" borderId="0" xfId="1" applyNumberFormat="1" applyFont="1" applyFill="1" applyAlignment="1" applyProtection="1">
      <alignment horizontal="center" vertical="top"/>
    </xf>
    <xf numFmtId="0" fontId="28" fillId="6" borderId="0" xfId="1" applyNumberFormat="1" applyFont="1" applyFill="1" applyAlignment="1" applyProtection="1">
      <alignment horizontal="center" vertical="top"/>
    </xf>
    <xf numFmtId="49" fontId="0" fillId="6" borderId="3" xfId="0" applyNumberFormat="1" applyFill="1" applyBorder="1" applyAlignment="1">
      <alignment vertical="center"/>
    </xf>
    <xf numFmtId="49" fontId="0" fillId="6" borderId="4" xfId="0" applyNumberFormat="1" applyFill="1" applyBorder="1" applyAlignment="1">
      <alignment vertical="center"/>
    </xf>
    <xf numFmtId="49" fontId="1" fillId="6" borderId="4" xfId="1" applyNumberFormat="1" applyFont="1" applyFill="1" applyBorder="1" applyAlignment="1" applyProtection="1">
      <alignment vertical="center"/>
    </xf>
    <xf numFmtId="49" fontId="0" fillId="6" borderId="0" xfId="0" applyNumberFormat="1" applyFill="1" applyAlignment="1">
      <alignment vertical="center" shrinkToFit="1"/>
    </xf>
    <xf numFmtId="49" fontId="20" fillId="6" borderId="0" xfId="0" applyNumberFormat="1" applyFont="1" applyFill="1" applyAlignment="1">
      <alignment vertical="center"/>
    </xf>
    <xf numFmtId="49" fontId="20" fillId="6" borderId="0" xfId="0" applyNumberFormat="1" applyFont="1" applyFill="1"/>
    <xf numFmtId="0" fontId="25" fillId="6" borderId="0" xfId="0" applyFont="1" applyFill="1" applyAlignment="1">
      <alignment horizontal="center" vertical="center"/>
    </xf>
    <xf numFmtId="49" fontId="0" fillId="6" borderId="0" xfId="0" applyNumberFormat="1" applyFill="1" applyAlignment="1">
      <alignment horizontal="center" vertical="center"/>
    </xf>
    <xf numFmtId="180" fontId="0" fillId="6" borderId="0" xfId="0" applyNumberFormat="1" applyFill="1" applyAlignment="1">
      <alignment horizontal="center" vertical="center"/>
    </xf>
    <xf numFmtId="49" fontId="14" fillId="6" borderId="2" xfId="0" applyNumberFormat="1" applyFont="1" applyFill="1" applyBorder="1"/>
    <xf numFmtId="49" fontId="1" fillId="6" borderId="2" xfId="0" applyNumberFormat="1" applyFont="1" applyFill="1" applyBorder="1"/>
    <xf numFmtId="0" fontId="0" fillId="6" borderId="0" xfId="0" applyFill="1" applyAlignment="1">
      <alignment horizontal="center" vertical="center"/>
    </xf>
    <xf numFmtId="180" fontId="0" fillId="6" borderId="5" xfId="0" applyNumberFormat="1" applyFill="1" applyBorder="1" applyAlignment="1">
      <alignment horizontal="center" vertical="center"/>
    </xf>
    <xf numFmtId="0" fontId="0" fillId="6" borderId="5" xfId="0" applyFill="1" applyBorder="1" applyAlignment="1">
      <alignment horizontal="center"/>
    </xf>
    <xf numFmtId="49" fontId="9" fillId="6" borderId="0" xfId="0" applyNumberFormat="1" applyFont="1" applyFill="1" applyAlignment="1">
      <alignment horizontal="center" vertical="center"/>
    </xf>
    <xf numFmtId="176" fontId="16" fillId="6" borderId="0" xfId="0" applyNumberFormat="1" applyFont="1" applyFill="1" applyAlignment="1">
      <alignment horizontal="center" vertical="center"/>
    </xf>
    <xf numFmtId="179" fontId="0" fillId="6" borderId="0" xfId="0" applyNumberFormat="1" applyFill="1" applyAlignment="1">
      <alignment horizontal="center" vertical="center"/>
    </xf>
    <xf numFmtId="49" fontId="14" fillId="6" borderId="0" xfId="0" applyNumberFormat="1" applyFont="1" applyFill="1"/>
    <xf numFmtId="49" fontId="26" fillId="6" borderId="0" xfId="0" applyNumberFormat="1" applyFont="1" applyFill="1"/>
    <xf numFmtId="49" fontId="0" fillId="7" borderId="0" xfId="0" applyNumberFormat="1" applyFill="1" applyAlignment="1">
      <alignment vertical="center"/>
    </xf>
    <xf numFmtId="49" fontId="11" fillId="7" borderId="0" xfId="0" applyNumberFormat="1" applyFont="1" applyFill="1" applyAlignment="1">
      <alignment vertical="center"/>
    </xf>
    <xf numFmtId="0" fontId="0" fillId="7" borderId="0" xfId="0" applyFill="1" applyAlignment="1">
      <alignment vertical="center"/>
    </xf>
    <xf numFmtId="49" fontId="5" fillId="7" borderId="0" xfId="0" applyNumberFormat="1" applyFont="1" applyFill="1" applyAlignment="1">
      <alignment vertical="center"/>
    </xf>
    <xf numFmtId="49" fontId="18" fillId="7" borderId="0" xfId="0" applyNumberFormat="1" applyFont="1" applyFill="1" applyAlignment="1">
      <alignment vertical="center"/>
    </xf>
    <xf numFmtId="0" fontId="18" fillId="7" borderId="0" xfId="0" applyFont="1" applyFill="1"/>
    <xf numFmtId="0" fontId="11" fillId="7" borderId="0" xfId="0" applyFont="1" applyFill="1"/>
    <xf numFmtId="49" fontId="7" fillId="7" borderId="0" xfId="0" applyNumberFormat="1" applyFont="1" applyFill="1" applyAlignment="1">
      <alignment vertical="center"/>
    </xf>
    <xf numFmtId="0" fontId="0" fillId="7" borderId="0" xfId="0" applyFill="1"/>
    <xf numFmtId="49" fontId="2" fillId="7" borderId="0" xfId="0" applyNumberFormat="1" applyFont="1" applyFill="1" applyAlignment="1">
      <alignment vertical="center"/>
    </xf>
    <xf numFmtId="0" fontId="0" fillId="7" borderId="3" xfId="0" applyFill="1" applyBorder="1"/>
    <xf numFmtId="49" fontId="37" fillId="2" borderId="1" xfId="0" applyNumberFormat="1" applyFont="1" applyFill="1" applyBorder="1" applyAlignment="1" applyProtection="1">
      <alignment horizontal="center" vertical="center"/>
      <protection locked="0"/>
    </xf>
    <xf numFmtId="49" fontId="39" fillId="7" borderId="0" xfId="0" applyNumberFormat="1" applyFont="1" applyFill="1" applyAlignment="1">
      <alignment vertical="center"/>
    </xf>
    <xf numFmtId="49" fontId="26" fillId="7" borderId="0" xfId="0" applyNumberFormat="1" applyFont="1" applyFill="1" applyAlignment="1">
      <alignment vertical="center"/>
    </xf>
    <xf numFmtId="49" fontId="5" fillId="7" borderId="3" xfId="0" applyNumberFormat="1" applyFont="1" applyFill="1" applyBorder="1" applyAlignment="1">
      <alignment vertical="center"/>
    </xf>
    <xf numFmtId="49" fontId="11" fillId="2" borderId="1" xfId="0" applyNumberFormat="1" applyFont="1" applyFill="1" applyBorder="1" applyAlignment="1">
      <alignment horizontal="center" vertical="center"/>
    </xf>
    <xf numFmtId="49" fontId="11" fillId="2" borderId="1" xfId="0" applyNumberFormat="1" applyFont="1" applyFill="1" applyBorder="1" applyAlignment="1" applyProtection="1">
      <alignment horizontal="center" vertical="center"/>
      <protection locked="0"/>
    </xf>
    <xf numFmtId="49" fontId="36" fillId="2" borderId="1" xfId="0" applyNumberFormat="1" applyFont="1" applyFill="1" applyBorder="1" applyAlignment="1">
      <alignment horizontal="center" vertical="center"/>
    </xf>
    <xf numFmtId="49" fontId="41" fillId="2" borderId="1" xfId="0" applyNumberFormat="1" applyFont="1" applyFill="1" applyBorder="1" applyAlignment="1">
      <alignment horizontal="center" vertical="center"/>
    </xf>
    <xf numFmtId="49" fontId="1" fillId="7" borderId="0" xfId="0" applyNumberFormat="1" applyFont="1" applyFill="1" applyAlignment="1">
      <alignment vertical="center"/>
    </xf>
    <xf numFmtId="0" fontId="1" fillId="7" borderId="0" xfId="0" applyFont="1" applyFill="1"/>
    <xf numFmtId="0" fontId="13" fillId="7" borderId="0" xfId="0" applyFont="1" applyFill="1" applyAlignment="1">
      <alignment vertical="center"/>
    </xf>
    <xf numFmtId="49" fontId="5" fillId="6" borderId="0" xfId="0" applyNumberFormat="1" applyFont="1" applyFill="1" applyAlignment="1">
      <alignment vertical="center"/>
    </xf>
    <xf numFmtId="49" fontId="39" fillId="6" borderId="0" xfId="0" applyNumberFormat="1" applyFont="1" applyFill="1" applyAlignment="1">
      <alignment vertical="center"/>
    </xf>
    <xf numFmtId="49" fontId="0" fillId="8" borderId="0" xfId="0" applyNumberFormat="1" applyFill="1" applyAlignment="1">
      <alignment vertical="center"/>
    </xf>
    <xf numFmtId="0" fontId="0" fillId="8" borderId="0" xfId="0" applyFill="1"/>
    <xf numFmtId="49" fontId="5" fillId="8" borderId="0" xfId="0" applyNumberFormat="1" applyFont="1" applyFill="1" applyAlignment="1">
      <alignment vertical="center"/>
    </xf>
    <xf numFmtId="49" fontId="39" fillId="8" borderId="0" xfId="0" applyNumberFormat="1" applyFont="1" applyFill="1" applyAlignment="1">
      <alignment vertical="center"/>
    </xf>
    <xf numFmtId="49" fontId="13" fillId="6" borderId="0" xfId="0" applyNumberFormat="1" applyFont="1" applyFill="1" applyAlignment="1">
      <alignment vertical="center"/>
    </xf>
    <xf numFmtId="49" fontId="2" fillId="6" borderId="0" xfId="0" applyNumberFormat="1" applyFont="1" applyFill="1" applyAlignment="1">
      <alignment vertical="center"/>
    </xf>
    <xf numFmtId="49" fontId="26" fillId="6" borderId="0" xfId="0" applyNumberFormat="1" applyFont="1" applyFill="1" applyAlignment="1">
      <alignment vertical="center"/>
    </xf>
    <xf numFmtId="49" fontId="5" fillId="6" borderId="3" xfId="0" applyNumberFormat="1" applyFont="1" applyFill="1" applyBorder="1" applyAlignment="1">
      <alignment vertical="center"/>
    </xf>
    <xf numFmtId="49" fontId="18" fillId="6" borderId="0" xfId="0" applyNumberFormat="1" applyFont="1" applyFill="1" applyAlignment="1">
      <alignment vertical="center"/>
    </xf>
    <xf numFmtId="0" fontId="18" fillId="6" borderId="0" xfId="0" applyFont="1" applyFill="1"/>
    <xf numFmtId="0" fontId="11" fillId="6" borderId="0" xfId="0" applyFont="1" applyFill="1"/>
    <xf numFmtId="0" fontId="1" fillId="6" borderId="0" xfId="0" applyFont="1" applyFill="1"/>
    <xf numFmtId="0" fontId="0" fillId="6" borderId="3" xfId="0" applyFill="1" applyBorder="1"/>
    <xf numFmtId="49" fontId="11" fillId="8" borderId="0" xfId="0" applyNumberFormat="1" applyFont="1" applyFill="1" applyAlignment="1">
      <alignment vertical="center"/>
    </xf>
    <xf numFmtId="49" fontId="2" fillId="8" borderId="0" xfId="0" applyNumberFormat="1" applyFont="1" applyFill="1" applyAlignment="1">
      <alignment vertical="center"/>
    </xf>
    <xf numFmtId="49" fontId="26" fillId="8" borderId="0" xfId="0" applyNumberFormat="1" applyFont="1" applyFill="1" applyAlignment="1">
      <alignment vertical="center"/>
    </xf>
    <xf numFmtId="49" fontId="5" fillId="8" borderId="3" xfId="0" applyNumberFormat="1" applyFont="1" applyFill="1" applyBorder="1" applyAlignment="1">
      <alignment vertical="center"/>
    </xf>
    <xf numFmtId="0" fontId="0" fillId="8" borderId="0" xfId="0" applyFill="1" applyAlignment="1">
      <alignment vertical="center"/>
    </xf>
    <xf numFmtId="0" fontId="13" fillId="8" borderId="0" xfId="0" applyFont="1" applyFill="1" applyAlignment="1">
      <alignment vertical="center"/>
    </xf>
    <xf numFmtId="49" fontId="18" fillId="8" borderId="0" xfId="0" applyNumberFormat="1" applyFont="1" applyFill="1" applyAlignment="1">
      <alignment vertical="center"/>
    </xf>
    <xf numFmtId="0" fontId="18" fillId="8" borderId="0" xfId="0" applyFont="1" applyFill="1"/>
    <xf numFmtId="0" fontId="11" fillId="8" borderId="0" xfId="0" applyFont="1" applyFill="1"/>
    <xf numFmtId="49" fontId="7" fillId="8" borderId="0" xfId="0" applyNumberFormat="1" applyFont="1" applyFill="1" applyAlignment="1">
      <alignment vertical="center"/>
    </xf>
    <xf numFmtId="49" fontId="1" fillId="8" borderId="0" xfId="0" applyNumberFormat="1" applyFont="1" applyFill="1" applyAlignment="1">
      <alignment vertical="center"/>
    </xf>
    <xf numFmtId="0" fontId="1" fillId="8" borderId="0" xfId="0" applyFont="1" applyFill="1"/>
    <xf numFmtId="0" fontId="0" fillId="8" borderId="3" xfId="0" applyFill="1" applyBorder="1"/>
    <xf numFmtId="0" fontId="26" fillId="2"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center" wrapText="1"/>
    </xf>
    <xf numFmtId="0" fontId="26" fillId="9" borderId="0" xfId="0" applyFont="1" applyFill="1" applyAlignment="1">
      <alignment wrapText="1"/>
    </xf>
    <xf numFmtId="0" fontId="44" fillId="6" borderId="0" xfId="1" applyNumberFormat="1" applyFont="1" applyFill="1" applyAlignment="1" applyProtection="1">
      <alignment vertical="top"/>
    </xf>
    <xf numFmtId="0" fontId="45" fillId="6" borderId="0" xfId="0" applyFont="1" applyFill="1" applyAlignment="1">
      <alignment vertical="center"/>
    </xf>
    <xf numFmtId="0" fontId="46" fillId="6" borderId="0" xfId="0" applyFont="1" applyFill="1" applyAlignment="1">
      <alignment vertical="center"/>
    </xf>
    <xf numFmtId="0" fontId="46" fillId="6" borderId="0" xfId="1" applyNumberFormat="1" applyFont="1" applyFill="1" applyAlignment="1" applyProtection="1">
      <alignment vertical="center"/>
    </xf>
    <xf numFmtId="0" fontId="46" fillId="6" borderId="0" xfId="0" applyFont="1" applyFill="1"/>
    <xf numFmtId="49" fontId="11" fillId="6" borderId="0" xfId="0" applyNumberFormat="1" applyFont="1" applyFill="1" applyAlignment="1">
      <alignment horizontal="center" vertical="center"/>
    </xf>
    <xf numFmtId="177" fontId="1" fillId="6" borderId="0" xfId="0" applyNumberFormat="1" applyFont="1" applyFill="1" applyAlignment="1">
      <alignment vertical="center"/>
    </xf>
    <xf numFmtId="177" fontId="1" fillId="6" borderId="0" xfId="0" applyNumberFormat="1" applyFont="1" applyFill="1" applyAlignment="1">
      <alignment horizontal="center" vertical="center"/>
    </xf>
    <xf numFmtId="49" fontId="11" fillId="8" borderId="0" xfId="0" applyNumberFormat="1" applyFont="1" applyFill="1" applyAlignment="1">
      <alignment horizontal="center" vertical="center"/>
    </xf>
    <xf numFmtId="177" fontId="1" fillId="8" borderId="0" xfId="0" applyNumberFormat="1" applyFont="1" applyFill="1" applyAlignment="1">
      <alignment vertical="center"/>
    </xf>
    <xf numFmtId="177" fontId="1" fillId="8" borderId="0" xfId="0" applyNumberFormat="1" applyFont="1" applyFill="1" applyAlignment="1">
      <alignment horizontal="center" vertical="center"/>
    </xf>
    <xf numFmtId="49" fontId="11" fillId="7" borderId="0" xfId="0" applyNumberFormat="1" applyFont="1" applyFill="1" applyAlignment="1">
      <alignment horizontal="center" vertical="center"/>
    </xf>
    <xf numFmtId="177" fontId="1" fillId="7" borderId="0" xfId="0" applyNumberFormat="1" applyFont="1" applyFill="1" applyAlignment="1">
      <alignment vertical="center"/>
    </xf>
    <xf numFmtId="177" fontId="1" fillId="7" borderId="0" xfId="0" applyNumberFormat="1" applyFont="1" applyFill="1" applyAlignment="1">
      <alignment horizontal="center" vertical="center"/>
    </xf>
    <xf numFmtId="49" fontId="0" fillId="7" borderId="0" xfId="0" applyNumberFormat="1" applyFill="1" applyAlignment="1">
      <alignment horizontal="center" vertical="center"/>
    </xf>
    <xf numFmtId="49" fontId="35" fillId="6" borderId="0" xfId="0" applyNumberFormat="1" applyFont="1" applyFill="1" applyAlignment="1">
      <alignment vertical="center"/>
    </xf>
    <xf numFmtId="49" fontId="20" fillId="6" borderId="6" xfId="1" applyNumberFormat="1" applyFont="1" applyFill="1" applyBorder="1" applyAlignment="1" applyProtection="1">
      <alignment horizontal="center" vertical="center"/>
    </xf>
    <xf numFmtId="49" fontId="21" fillId="6" borderId="3" xfId="0" applyNumberFormat="1" applyFont="1" applyFill="1" applyBorder="1" applyAlignment="1">
      <alignment horizontal="center" vertical="center"/>
    </xf>
    <xf numFmtId="49" fontId="6" fillId="6" borderId="0" xfId="0" applyNumberFormat="1" applyFont="1" applyFill="1" applyAlignment="1">
      <alignment vertical="center"/>
    </xf>
    <xf numFmtId="49" fontId="16" fillId="6" borderId="0" xfId="0" applyNumberFormat="1" applyFont="1" applyFill="1" applyAlignment="1">
      <alignment vertical="center"/>
    </xf>
    <xf numFmtId="49" fontId="12" fillId="6" borderId="0" xfId="1" applyNumberFormat="1" applyFill="1" applyAlignment="1" applyProtection="1">
      <alignment vertical="center"/>
    </xf>
    <xf numFmtId="49" fontId="1" fillId="6" borderId="0" xfId="0" applyNumberFormat="1" applyFont="1" applyFill="1"/>
    <xf numFmtId="0" fontId="49" fillId="6" borderId="0" xfId="1" applyFont="1" applyFill="1" applyAlignment="1" applyProtection="1"/>
    <xf numFmtId="49" fontId="38" fillId="6" borderId="0" xfId="1" applyNumberFormat="1" applyFont="1" applyFill="1" applyAlignment="1" applyProtection="1">
      <alignment vertical="center"/>
    </xf>
    <xf numFmtId="49" fontId="11" fillId="6" borderId="7" xfId="0" applyNumberFormat="1" applyFont="1" applyFill="1" applyBorder="1" applyAlignment="1">
      <alignment horizontal="center" vertical="center"/>
    </xf>
    <xf numFmtId="49" fontId="11" fillId="6" borderId="5" xfId="0" applyNumberFormat="1" applyFont="1" applyFill="1" applyBorder="1" applyAlignment="1">
      <alignment horizontal="center" vertical="center"/>
    </xf>
    <xf numFmtId="49" fontId="11" fillId="7" borderId="7" xfId="0" applyNumberFormat="1" applyFont="1" applyFill="1" applyBorder="1" applyAlignment="1">
      <alignment horizontal="center" vertical="center"/>
    </xf>
    <xf numFmtId="49" fontId="11" fillId="7" borderId="5" xfId="0" applyNumberFormat="1" applyFont="1" applyFill="1" applyBorder="1" applyAlignment="1">
      <alignment horizontal="center" vertical="center"/>
    </xf>
    <xf numFmtId="49" fontId="11" fillId="8" borderId="7" xfId="0" applyNumberFormat="1" applyFont="1" applyFill="1" applyBorder="1" applyAlignment="1">
      <alignment horizontal="center" vertical="center"/>
    </xf>
    <xf numFmtId="49" fontId="11" fillId="8" borderId="5" xfId="0" applyNumberFormat="1" applyFont="1" applyFill="1" applyBorder="1" applyAlignment="1">
      <alignment horizontal="center" vertical="center"/>
    </xf>
    <xf numFmtId="49" fontId="0" fillId="8" borderId="0" xfId="0" applyNumberFormat="1" applyFill="1" applyAlignment="1">
      <alignment horizontal="center" vertical="center"/>
    </xf>
    <xf numFmtId="49" fontId="38" fillId="8" borderId="0" xfId="1" applyNumberFormat="1" applyFont="1" applyFill="1" applyAlignment="1" applyProtection="1">
      <alignment vertical="center"/>
    </xf>
    <xf numFmtId="49" fontId="12" fillId="8" borderId="0" xfId="1" applyNumberFormat="1" applyFill="1" applyAlignment="1" applyProtection="1">
      <alignment vertical="center"/>
    </xf>
    <xf numFmtId="49" fontId="38" fillId="7" borderId="0" xfId="1" applyNumberFormat="1" applyFont="1" applyFill="1" applyAlignment="1" applyProtection="1">
      <alignment vertical="center"/>
    </xf>
    <xf numFmtId="49" fontId="12" fillId="7" borderId="0" xfId="1" applyNumberFormat="1" applyFill="1" applyAlignment="1" applyProtection="1">
      <alignment vertical="center"/>
    </xf>
    <xf numFmtId="49" fontId="50" fillId="2" borderId="0" xfId="0" applyNumberFormat="1" applyFont="1" applyFill="1" applyAlignment="1" applyProtection="1">
      <alignment horizontal="center" vertical="center"/>
      <protection locked="0"/>
    </xf>
    <xf numFmtId="49" fontId="50" fillId="2" borderId="0" xfId="0" applyNumberFormat="1" applyFont="1" applyFill="1" applyAlignment="1">
      <alignment horizontal="center" vertical="center"/>
    </xf>
    <xf numFmtId="176" fontId="0" fillId="2" borderId="1" xfId="0" applyNumberFormat="1" applyFill="1" applyBorder="1" applyAlignment="1" applyProtection="1">
      <alignment horizontal="center" vertical="center"/>
      <protection locked="0"/>
    </xf>
    <xf numFmtId="176" fontId="17" fillId="2" borderId="1" xfId="0" applyNumberFormat="1" applyFont="1" applyFill="1" applyBorder="1" applyAlignment="1" applyProtection="1">
      <alignment horizontal="center" vertical="center"/>
      <protection locked="0"/>
    </xf>
    <xf numFmtId="49" fontId="38" fillId="6" borderId="0" xfId="1" applyNumberFormat="1" applyFont="1" applyFill="1" applyAlignment="1" applyProtection="1">
      <alignment vertical="center"/>
      <protection locked="0"/>
    </xf>
    <xf numFmtId="0" fontId="0" fillId="2" borderId="1" xfId="0" applyFill="1" applyBorder="1" applyAlignment="1" applyProtection="1">
      <alignment horizontal="center" vertical="center"/>
      <protection locked="0"/>
    </xf>
    <xf numFmtId="49" fontId="38" fillId="7" borderId="0" xfId="1" applyNumberFormat="1" applyFont="1" applyFill="1" applyAlignment="1" applyProtection="1">
      <alignment vertical="center"/>
      <protection locked="0"/>
    </xf>
    <xf numFmtId="49" fontId="38" fillId="8" borderId="0" xfId="1" applyNumberFormat="1" applyFont="1" applyFill="1" applyAlignment="1" applyProtection="1">
      <alignment vertical="center"/>
      <protection locked="0"/>
    </xf>
    <xf numFmtId="0" fontId="17"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5" fillId="2" borderId="0" xfId="0" applyFont="1" applyFill="1"/>
    <xf numFmtId="0" fontId="15" fillId="9" borderId="0" xfId="0" applyFont="1" applyFill="1"/>
    <xf numFmtId="0" fontId="26" fillId="2" borderId="0" xfId="0" applyFont="1" applyFill="1"/>
    <xf numFmtId="0" fontId="15" fillId="14" borderId="0" xfId="0" applyFont="1" applyFill="1"/>
    <xf numFmtId="0" fontId="26" fillId="9" borderId="0" xfId="0" applyFont="1" applyFill="1"/>
    <xf numFmtId="0" fontId="26" fillId="14" borderId="0" xfId="0" applyFont="1" applyFill="1"/>
    <xf numFmtId="49" fontId="53" fillId="0" borderId="0" xfId="0" applyNumberFormat="1" applyFont="1"/>
    <xf numFmtId="0" fontId="26" fillId="15" borderId="0" xfId="0" applyFont="1" applyFill="1" applyAlignment="1">
      <alignment wrapText="1"/>
    </xf>
    <xf numFmtId="0" fontId="14" fillId="15" borderId="0" xfId="0" applyFont="1" applyFill="1" applyAlignment="1">
      <alignment horizontal="center" vertical="center"/>
    </xf>
    <xf numFmtId="0" fontId="0" fillId="15" borderId="0" xfId="0" applyFill="1" applyAlignment="1">
      <alignment horizontal="center" vertical="center" shrinkToFit="1"/>
    </xf>
    <xf numFmtId="0" fontId="11" fillId="17" borderId="30" xfId="0" applyFont="1" applyFill="1" applyBorder="1" applyAlignment="1">
      <alignment horizontal="center" vertical="center"/>
    </xf>
    <xf numFmtId="0" fontId="11" fillId="15" borderId="31" xfId="0" applyFont="1" applyFill="1" applyBorder="1" applyAlignment="1">
      <alignment horizontal="center" vertical="center"/>
    </xf>
    <xf numFmtId="0" fontId="11" fillId="17" borderId="30" xfId="0" applyFont="1" applyFill="1" applyBorder="1" applyAlignment="1">
      <alignment horizontal="center" vertical="center" shrinkToFit="1"/>
    </xf>
    <xf numFmtId="0" fontId="11" fillId="17" borderId="32" xfId="0" applyFont="1" applyFill="1" applyBorder="1" applyAlignment="1">
      <alignment horizontal="center" vertical="center"/>
    </xf>
    <xf numFmtId="0" fontId="11" fillId="15" borderId="0" xfId="0" applyFont="1" applyFill="1"/>
    <xf numFmtId="0" fontId="11" fillId="17" borderId="33" xfId="0" applyFont="1" applyFill="1" applyBorder="1" applyAlignment="1">
      <alignment horizontal="center" vertical="center" shrinkToFit="1"/>
    </xf>
    <xf numFmtId="0" fontId="11" fillId="15" borderId="34" xfId="0" applyFont="1" applyFill="1" applyBorder="1" applyAlignment="1">
      <alignment horizontal="center" vertical="center" shrinkToFit="1"/>
    </xf>
    <xf numFmtId="0" fontId="11" fillId="17" borderId="35" xfId="0" applyFont="1" applyFill="1" applyBorder="1" applyAlignment="1">
      <alignment horizontal="center" vertical="center" shrinkToFit="1"/>
    </xf>
    <xf numFmtId="0" fontId="11" fillId="15" borderId="36" xfId="0" applyFont="1" applyFill="1" applyBorder="1" applyAlignment="1">
      <alignment horizontal="center" vertical="center" shrinkToFit="1"/>
    </xf>
    <xf numFmtId="49" fontId="54" fillId="0" borderId="0" xfId="0" applyNumberFormat="1" applyFont="1"/>
    <xf numFmtId="0" fontId="11" fillId="15" borderId="37" xfId="0" applyFont="1" applyFill="1" applyBorder="1" applyAlignment="1">
      <alignment vertical="center"/>
    </xf>
    <xf numFmtId="0" fontId="11" fillId="15" borderId="38" xfId="0" applyFont="1" applyFill="1" applyBorder="1" applyAlignment="1">
      <alignment vertical="center"/>
    </xf>
    <xf numFmtId="0" fontId="11" fillId="15" borderId="39" xfId="0" applyFont="1" applyFill="1" applyBorder="1" applyAlignment="1">
      <alignment vertical="center"/>
    </xf>
    <xf numFmtId="0" fontId="55" fillId="15" borderId="0" xfId="6" applyFont="1" applyFill="1" applyAlignment="1">
      <alignment horizontal="center" shrinkToFit="1"/>
    </xf>
    <xf numFmtId="0" fontId="56" fillId="15" borderId="0" xfId="0" applyFont="1" applyFill="1"/>
    <xf numFmtId="14" fontId="56" fillId="15" borderId="0" xfId="0" applyNumberFormat="1" applyFont="1" applyFill="1"/>
    <xf numFmtId="0" fontId="56" fillId="15" borderId="0" xfId="0" applyFont="1" applyFill="1" applyAlignment="1">
      <alignment horizontal="center"/>
    </xf>
    <xf numFmtId="0" fontId="56" fillId="2" borderId="0" xfId="0" applyFont="1" applyFill="1"/>
    <xf numFmtId="14" fontId="60" fillId="2" borderId="0" xfId="0" applyNumberFormat="1" applyFont="1" applyFill="1"/>
    <xf numFmtId="14" fontId="56" fillId="2" borderId="0" xfId="0" applyNumberFormat="1" applyFont="1" applyFill="1" applyAlignment="1">
      <alignment horizontal="center"/>
    </xf>
    <xf numFmtId="0" fontId="61" fillId="2" borderId="0" xfId="0" applyFont="1" applyFill="1" applyAlignment="1">
      <alignment wrapText="1"/>
    </xf>
    <xf numFmtId="14" fontId="61" fillId="2" borderId="0" xfId="0" applyNumberFormat="1" applyFont="1" applyFill="1" applyAlignment="1">
      <alignment wrapText="1"/>
    </xf>
    <xf numFmtId="0" fontId="56" fillId="0" borderId="0" xfId="0" applyFont="1"/>
    <xf numFmtId="0" fontId="62" fillId="0" borderId="0" xfId="0" applyFont="1"/>
    <xf numFmtId="49" fontId="62" fillId="13" borderId="0" xfId="0" applyNumberFormat="1" applyFont="1" applyFill="1" applyAlignment="1">
      <alignment vertical="center"/>
    </xf>
    <xf numFmtId="0" fontId="63" fillId="13" borderId="0" xfId="0" applyFont="1" applyFill="1" applyAlignment="1">
      <alignment horizontal="right" vertical="top"/>
    </xf>
    <xf numFmtId="0" fontId="64" fillId="13" borderId="0" xfId="0" applyFont="1" applyFill="1" applyAlignment="1">
      <alignment horizontal="right" vertical="top"/>
    </xf>
    <xf numFmtId="0" fontId="62" fillId="13" borderId="0" xfId="0" applyFont="1" applyFill="1"/>
    <xf numFmtId="0" fontId="66" fillId="13" borderId="0" xfId="0" applyFont="1" applyFill="1" applyAlignment="1">
      <alignment vertical="center"/>
    </xf>
    <xf numFmtId="0" fontId="67" fillId="13" borderId="0" xfId="0" applyFont="1" applyFill="1" applyAlignment="1">
      <alignment vertical="center"/>
    </xf>
    <xf numFmtId="0" fontId="68" fillId="13" borderId="0" xfId="0" applyFont="1" applyFill="1" applyAlignment="1">
      <alignment vertical="center" shrinkToFit="1"/>
    </xf>
    <xf numFmtId="0" fontId="56" fillId="15" borderId="0" xfId="0" applyFont="1" applyFill="1" applyAlignment="1">
      <alignment horizontal="right"/>
    </xf>
    <xf numFmtId="0" fontId="69" fillId="13" borderId="0" xfId="0" applyFont="1" applyFill="1" applyAlignment="1">
      <alignment vertical="center"/>
    </xf>
    <xf numFmtId="176" fontId="56" fillId="15" borderId="0" xfId="0" applyNumberFormat="1" applyFont="1" applyFill="1" applyAlignment="1">
      <alignment horizontal="right"/>
    </xf>
    <xf numFmtId="0" fontId="62" fillId="13" borderId="0" xfId="0" applyFont="1" applyFill="1" applyAlignment="1">
      <alignment vertical="center"/>
    </xf>
    <xf numFmtId="0" fontId="70" fillId="13" borderId="0" xfId="0" applyFont="1" applyFill="1" applyAlignment="1">
      <alignment vertical="center"/>
    </xf>
    <xf numFmtId="0" fontId="71" fillId="13" borderId="0" xfId="0" applyFont="1" applyFill="1" applyAlignment="1">
      <alignment vertical="center"/>
    </xf>
    <xf numFmtId="0" fontId="72" fillId="13" borderId="0" xfId="0" applyFont="1" applyFill="1" applyAlignment="1">
      <alignment vertical="center"/>
    </xf>
    <xf numFmtId="0" fontId="73" fillId="13" borderId="0" xfId="0" applyFont="1" applyFill="1" applyAlignment="1">
      <alignment vertical="center"/>
    </xf>
    <xf numFmtId="49" fontId="56" fillId="15" borderId="0" xfId="0" applyNumberFormat="1" applyFont="1" applyFill="1" applyAlignment="1">
      <alignment vertical="center"/>
    </xf>
    <xf numFmtId="49" fontId="74" fillId="13" borderId="0" xfId="1" applyNumberFormat="1" applyFont="1" applyFill="1" applyAlignment="1" applyProtection="1">
      <alignment vertical="top"/>
    </xf>
    <xf numFmtId="0" fontId="75" fillId="13" borderId="0" xfId="1" applyNumberFormat="1" applyFont="1" applyFill="1" applyAlignment="1" applyProtection="1">
      <alignment vertical="center"/>
    </xf>
    <xf numFmtId="0" fontId="75" fillId="13" borderId="0" xfId="1" applyNumberFormat="1" applyFont="1" applyFill="1" applyAlignment="1" applyProtection="1">
      <alignment vertical="top"/>
    </xf>
    <xf numFmtId="49" fontId="62" fillId="13" borderId="2" xfId="1" applyNumberFormat="1" applyFont="1" applyFill="1" applyBorder="1" applyAlignment="1" applyProtection="1">
      <alignment horizontal="center" vertical="center"/>
    </xf>
    <xf numFmtId="49" fontId="76" fillId="13" borderId="0" xfId="1" applyNumberFormat="1" applyFont="1" applyFill="1" applyAlignment="1" applyProtection="1">
      <alignment horizontal="center" vertical="top"/>
    </xf>
    <xf numFmtId="49" fontId="56" fillId="15" borderId="0" xfId="0" applyNumberFormat="1" applyFont="1" applyFill="1"/>
    <xf numFmtId="0" fontId="61" fillId="2" borderId="0" xfId="0" applyFont="1" applyFill="1" applyAlignment="1">
      <alignment horizontal="right"/>
    </xf>
    <xf numFmtId="49" fontId="77" fillId="2" borderId="1" xfId="1" applyNumberFormat="1" applyFont="1" applyFill="1" applyBorder="1" applyAlignment="1" applyProtection="1">
      <alignment horizontal="center" vertical="center"/>
      <protection locked="0"/>
    </xf>
    <xf numFmtId="0" fontId="78" fillId="13" borderId="0" xfId="1" applyNumberFormat="1" applyFont="1" applyFill="1" applyAlignment="1" applyProtection="1">
      <alignment vertical="top"/>
    </xf>
    <xf numFmtId="0" fontId="61" fillId="2" borderId="0" xfId="0" applyFont="1" applyFill="1"/>
    <xf numFmtId="0" fontId="79" fillId="13" borderId="0" xfId="1" applyNumberFormat="1" applyFont="1" applyFill="1" applyAlignment="1" applyProtection="1">
      <alignment horizontal="center" vertical="top"/>
    </xf>
    <xf numFmtId="57" fontId="56" fillId="15" borderId="0" xfId="0" applyNumberFormat="1" applyFont="1" applyFill="1"/>
    <xf numFmtId="49" fontId="62" fillId="13" borderId="3" xfId="0" applyNumberFormat="1" applyFont="1" applyFill="1" applyBorder="1" applyAlignment="1">
      <alignment vertical="center"/>
    </xf>
    <xf numFmtId="49" fontId="62" fillId="13" borderId="0" xfId="0" applyNumberFormat="1" applyFont="1" applyFill="1"/>
    <xf numFmtId="49" fontId="62" fillId="13" borderId="4" xfId="0" applyNumberFormat="1" applyFont="1" applyFill="1" applyBorder="1" applyAlignment="1">
      <alignment vertical="center"/>
    </xf>
    <xf numFmtId="178" fontId="56" fillId="15" borderId="0" xfId="0" applyNumberFormat="1" applyFont="1" applyFill="1"/>
    <xf numFmtId="181" fontId="56" fillId="15" borderId="0" xfId="0" applyNumberFormat="1" applyFont="1" applyFill="1"/>
    <xf numFmtId="49" fontId="62" fillId="13" borderId="4" xfId="1" applyNumberFormat="1" applyFont="1" applyFill="1" applyBorder="1" applyAlignment="1" applyProtection="1">
      <alignment vertical="center"/>
    </xf>
    <xf numFmtId="49" fontId="62" fillId="13" borderId="0" xfId="0" applyNumberFormat="1" applyFont="1" applyFill="1" applyAlignment="1">
      <alignment vertical="center" shrinkToFit="1"/>
    </xf>
    <xf numFmtId="49" fontId="78" fillId="13" borderId="0" xfId="0" applyNumberFormat="1" applyFont="1" applyFill="1" applyAlignment="1">
      <alignment vertical="center"/>
    </xf>
    <xf numFmtId="49" fontId="78" fillId="13" borderId="0" xfId="0" applyNumberFormat="1" applyFont="1" applyFill="1"/>
    <xf numFmtId="0" fontId="80" fillId="13" borderId="0" xfId="0" applyFont="1" applyFill="1" applyAlignment="1">
      <alignment horizontal="center" vertical="center"/>
    </xf>
    <xf numFmtId="49" fontId="81" fillId="13" borderId="2" xfId="0" applyNumberFormat="1" applyFont="1" applyFill="1" applyBorder="1"/>
    <xf numFmtId="49" fontId="62" fillId="13" borderId="2" xfId="0" applyNumberFormat="1" applyFont="1" applyFill="1" applyBorder="1"/>
    <xf numFmtId="180" fontId="62" fillId="13" borderId="0" xfId="0" applyNumberFormat="1" applyFont="1" applyFill="1" applyAlignment="1">
      <alignment horizontal="center" vertical="center"/>
    </xf>
    <xf numFmtId="0" fontId="62" fillId="13" borderId="0" xfId="0" applyFont="1" applyFill="1" applyAlignment="1">
      <alignment horizontal="center" vertical="center"/>
    </xf>
    <xf numFmtId="0" fontId="62" fillId="13" borderId="0" xfId="0" applyFont="1" applyFill="1" applyAlignment="1">
      <alignment horizontal="center"/>
    </xf>
    <xf numFmtId="49" fontId="74" fillId="13" borderId="0" xfId="0" applyNumberFormat="1" applyFont="1" applyFill="1" applyAlignment="1">
      <alignment vertical="center"/>
    </xf>
    <xf numFmtId="49" fontId="83" fillId="13" borderId="0" xfId="0" applyNumberFormat="1" applyFont="1" applyFill="1" applyAlignment="1">
      <alignment vertical="center"/>
    </xf>
    <xf numFmtId="49" fontId="82" fillId="13" borderId="0" xfId="0" applyNumberFormat="1" applyFont="1" applyFill="1" applyAlignment="1">
      <alignment horizontal="center" vertical="center"/>
    </xf>
    <xf numFmtId="176" fontId="84" fillId="13" borderId="0" xfId="0" applyNumberFormat="1" applyFont="1" applyFill="1" applyAlignment="1">
      <alignment horizontal="center" vertical="center"/>
    </xf>
    <xf numFmtId="176" fontId="56" fillId="15" borderId="0" xfId="0" applyNumberFormat="1" applyFont="1" applyFill="1"/>
    <xf numFmtId="0" fontId="85" fillId="13" borderId="0" xfId="0" applyFont="1" applyFill="1" applyAlignment="1">
      <alignment horizontal="left" vertical="center"/>
    </xf>
    <xf numFmtId="0" fontId="82" fillId="13" borderId="0" xfId="0" applyFont="1" applyFill="1" applyAlignment="1">
      <alignment horizontal="center" vertical="center"/>
    </xf>
    <xf numFmtId="180" fontId="62" fillId="13" borderId="0" xfId="0" applyNumberFormat="1" applyFont="1" applyFill="1" applyAlignment="1">
      <alignment horizontal="center" vertical="center" shrinkToFit="1"/>
    </xf>
    <xf numFmtId="49" fontId="86" fillId="13" borderId="0" xfId="0" applyNumberFormat="1" applyFont="1" applyFill="1" applyAlignment="1">
      <alignment horizontal="left" vertical="center"/>
    </xf>
    <xf numFmtId="180" fontId="56" fillId="15" borderId="0" xfId="0" applyNumberFormat="1" applyFont="1" applyFill="1"/>
    <xf numFmtId="0" fontId="87" fillId="13" borderId="0" xfId="0" applyFont="1" applyFill="1" applyAlignment="1">
      <alignment horizontal="left" vertical="center"/>
    </xf>
    <xf numFmtId="180" fontId="62" fillId="2" borderId="1" xfId="0" applyNumberFormat="1" applyFont="1" applyFill="1" applyBorder="1" applyAlignment="1" applyProtection="1">
      <alignment horizontal="center" vertical="center"/>
      <protection locked="0"/>
    </xf>
    <xf numFmtId="49" fontId="90" fillId="13" borderId="0" xfId="0" applyNumberFormat="1" applyFont="1" applyFill="1" applyAlignment="1">
      <alignment vertical="center"/>
    </xf>
    <xf numFmtId="0" fontId="91" fillId="13" borderId="0" xfId="0" applyFont="1" applyFill="1" applyAlignment="1">
      <alignment vertical="center"/>
    </xf>
    <xf numFmtId="49" fontId="62" fillId="13" borderId="0" xfId="0" applyNumberFormat="1" applyFont="1" applyFill="1" applyAlignment="1">
      <alignment horizontal="center" vertical="center"/>
    </xf>
    <xf numFmtId="179" fontId="62" fillId="13" borderId="0" xfId="0" applyNumberFormat="1" applyFont="1" applyFill="1" applyAlignment="1">
      <alignment horizontal="center" vertical="center"/>
    </xf>
    <xf numFmtId="176" fontId="56" fillId="15" borderId="0" xfId="0" applyNumberFormat="1" applyFont="1" applyFill="1" applyAlignment="1">
      <alignment horizontal="center"/>
    </xf>
    <xf numFmtId="49" fontId="92" fillId="13" borderId="0" xfId="0" applyNumberFormat="1" applyFont="1" applyFill="1" applyAlignment="1">
      <alignment vertical="center"/>
    </xf>
    <xf numFmtId="0" fontId="92" fillId="13" borderId="0" xfId="0" applyFont="1" applyFill="1" applyAlignment="1">
      <alignment vertical="center"/>
    </xf>
    <xf numFmtId="49" fontId="81" fillId="13" borderId="0" xfId="0" applyNumberFormat="1" applyFont="1" applyFill="1"/>
    <xf numFmtId="49" fontId="91" fillId="13" borderId="0" xfId="0" applyNumberFormat="1" applyFont="1" applyFill="1" applyAlignment="1">
      <alignment vertical="center"/>
    </xf>
    <xf numFmtId="49" fontId="93" fillId="13" borderId="0" xfId="1" applyNumberFormat="1" applyFont="1" applyFill="1" applyAlignment="1" applyProtection="1">
      <alignment vertical="center"/>
    </xf>
    <xf numFmtId="49" fontId="94" fillId="13" borderId="0" xfId="0" applyNumberFormat="1" applyFont="1" applyFill="1" applyAlignment="1">
      <alignment vertical="center"/>
    </xf>
    <xf numFmtId="49" fontId="95" fillId="13" borderId="0" xfId="1" applyNumberFormat="1" applyFont="1" applyFill="1" applyAlignment="1" applyProtection="1">
      <alignment vertical="center"/>
    </xf>
    <xf numFmtId="49" fontId="62" fillId="13" borderId="0" xfId="0" applyNumberFormat="1" applyFont="1" applyFill="1" applyAlignment="1">
      <alignment horizontal="left" vertical="center"/>
    </xf>
    <xf numFmtId="49" fontId="96" fillId="13" borderId="0" xfId="0" applyNumberFormat="1" applyFont="1" applyFill="1" applyAlignment="1">
      <alignment vertical="center"/>
    </xf>
    <xf numFmtId="0" fontId="98" fillId="13" borderId="0" xfId="1" applyFont="1" applyFill="1" applyAlignment="1" applyProtection="1"/>
    <xf numFmtId="178" fontId="56" fillId="15" borderId="0" xfId="6" applyNumberFormat="1" applyFont="1" applyFill="1">
      <alignment vertical="center"/>
    </xf>
    <xf numFmtId="178" fontId="61" fillId="15" borderId="0" xfId="4" applyNumberFormat="1" applyFont="1" applyFill="1" applyBorder="1" applyAlignment="1">
      <alignment horizontal="center" shrinkToFit="1"/>
    </xf>
    <xf numFmtId="0" fontId="62" fillId="2" borderId="0" xfId="0" applyFont="1" applyFill="1"/>
    <xf numFmtId="0" fontId="82" fillId="2" borderId="0" xfId="0" applyFont="1" applyFill="1"/>
    <xf numFmtId="14" fontId="60" fillId="2" borderId="0" xfId="0" applyNumberFormat="1" applyFont="1" applyFill="1" applyAlignment="1">
      <alignment wrapText="1"/>
    </xf>
    <xf numFmtId="0" fontId="60" fillId="2" borderId="0" xfId="0" applyFont="1" applyFill="1" applyAlignment="1">
      <alignment wrapText="1"/>
    </xf>
    <xf numFmtId="0" fontId="60" fillId="2" borderId="0" xfId="0" applyFont="1" applyFill="1"/>
    <xf numFmtId="49" fontId="97" fillId="13" borderId="0" xfId="0" applyNumberFormat="1" applyFont="1" applyFill="1" applyAlignment="1">
      <alignment vertical="center"/>
    </xf>
    <xf numFmtId="0" fontId="82" fillId="2" borderId="0" xfId="0" applyFont="1" applyFill="1" applyAlignment="1">
      <alignment horizontal="center" vertical="center"/>
    </xf>
    <xf numFmtId="178" fontId="82" fillId="2" borderId="0" xfId="0" applyNumberFormat="1" applyFont="1" applyFill="1"/>
    <xf numFmtId="0" fontId="100" fillId="2" borderId="0" xfId="0" applyFont="1" applyFill="1"/>
    <xf numFmtId="0" fontId="82" fillId="2" borderId="0" xfId="0" quotePrefix="1" applyFont="1" applyFill="1"/>
    <xf numFmtId="0" fontId="101" fillId="2" borderId="0" xfId="0" applyFont="1" applyFill="1"/>
    <xf numFmtId="49" fontId="62" fillId="6" borderId="0" xfId="0" applyNumberFormat="1" applyFont="1" applyFill="1" applyAlignment="1">
      <alignment vertical="center"/>
    </xf>
    <xf numFmtId="49" fontId="67" fillId="6" borderId="0" xfId="0" applyNumberFormat="1" applyFont="1" applyFill="1" applyAlignment="1">
      <alignment vertical="center"/>
    </xf>
    <xf numFmtId="177" fontId="100" fillId="2" borderId="0" xfId="0" applyNumberFormat="1" applyFont="1" applyFill="1"/>
    <xf numFmtId="0" fontId="62" fillId="6" borderId="0" xfId="0" applyFont="1" applyFill="1"/>
    <xf numFmtId="0" fontId="62" fillId="6" borderId="0" xfId="0" applyFont="1" applyFill="1" applyAlignment="1">
      <alignment vertical="center"/>
    </xf>
    <xf numFmtId="49" fontId="104" fillId="6" borderId="0" xfId="0" applyNumberFormat="1" applyFont="1" applyFill="1" applyAlignment="1">
      <alignment vertical="center"/>
    </xf>
    <xf numFmtId="0" fontId="100" fillId="2" borderId="0" xfId="0" applyFont="1" applyFill="1" applyAlignment="1">
      <alignment wrapText="1"/>
    </xf>
    <xf numFmtId="49" fontId="62" fillId="2" borderId="1" xfId="0" applyNumberFormat="1" applyFont="1" applyFill="1" applyBorder="1" applyAlignment="1" applyProtection="1">
      <alignment horizontal="center" vertical="center"/>
      <protection locked="0"/>
    </xf>
    <xf numFmtId="49" fontId="99" fillId="6" borderId="0" xfId="1" applyNumberFormat="1" applyFont="1" applyFill="1" applyAlignment="1" applyProtection="1">
      <alignment vertical="center"/>
    </xf>
    <xf numFmtId="49" fontId="95" fillId="6" borderId="0" xfId="1" applyNumberFormat="1" applyFont="1" applyFill="1" applyAlignment="1" applyProtection="1">
      <alignment vertical="center"/>
    </xf>
    <xf numFmtId="49" fontId="88" fillId="6" borderId="0" xfId="0" applyNumberFormat="1" applyFont="1" applyFill="1" applyAlignment="1">
      <alignment vertical="center"/>
    </xf>
    <xf numFmtId="49" fontId="74" fillId="6" borderId="0" xfId="0" applyNumberFormat="1" applyFont="1" applyFill="1" applyAlignment="1">
      <alignment vertical="center"/>
    </xf>
    <xf numFmtId="0" fontId="67" fillId="6" borderId="0" xfId="0" applyFont="1" applyFill="1" applyAlignment="1">
      <alignment vertical="center"/>
    </xf>
    <xf numFmtId="49" fontId="105" fillId="2" borderId="1" xfId="0" applyNumberFormat="1" applyFont="1" applyFill="1" applyBorder="1" applyAlignment="1">
      <alignment horizontal="center" vertical="center"/>
    </xf>
    <xf numFmtId="49" fontId="74" fillId="2" borderId="1" xfId="0" applyNumberFormat="1" applyFont="1" applyFill="1" applyBorder="1" applyAlignment="1">
      <alignment horizontal="center" vertical="center"/>
    </xf>
    <xf numFmtId="49" fontId="106" fillId="2" borderId="1" xfId="0" applyNumberFormat="1" applyFont="1" applyFill="1" applyBorder="1" applyAlignment="1">
      <alignment horizontal="center" vertical="center"/>
    </xf>
    <xf numFmtId="49" fontId="107" fillId="6" borderId="0" xfId="0" applyNumberFormat="1" applyFont="1" applyFill="1" applyAlignment="1">
      <alignment vertical="center"/>
    </xf>
    <xf numFmtId="0" fontId="107" fillId="6" borderId="0" xfId="0" applyFont="1" applyFill="1"/>
    <xf numFmtId="0" fontId="74" fillId="6" borderId="0" xfId="0" applyFont="1" applyFill="1"/>
    <xf numFmtId="0" fontId="82" fillId="2" borderId="0" xfId="0" applyFont="1" applyFill="1" applyAlignment="1">
      <alignment vertical="center"/>
    </xf>
    <xf numFmtId="49" fontId="74" fillId="2" borderId="1" xfId="0" applyNumberFormat="1" applyFont="1" applyFill="1" applyBorder="1" applyAlignment="1" applyProtection="1">
      <alignment horizontal="center" vertical="center"/>
      <protection locked="0"/>
    </xf>
    <xf numFmtId="49" fontId="105" fillId="6" borderId="0" xfId="0" applyNumberFormat="1" applyFont="1" applyFill="1" applyAlignment="1">
      <alignment horizontal="left" vertical="center"/>
    </xf>
    <xf numFmtId="49" fontId="74" fillId="6" borderId="0" xfId="0" applyNumberFormat="1" applyFont="1" applyFill="1" applyAlignment="1">
      <alignment horizontal="center" vertical="center"/>
    </xf>
    <xf numFmtId="49" fontId="105" fillId="6" borderId="0" xfId="0" applyNumberFormat="1" applyFont="1" applyFill="1" applyAlignment="1">
      <alignment vertical="center"/>
    </xf>
    <xf numFmtId="49" fontId="78" fillId="6" borderId="0" xfId="0" applyNumberFormat="1" applyFont="1" applyFill="1" applyAlignment="1">
      <alignment vertical="center"/>
    </xf>
    <xf numFmtId="0" fontId="74" fillId="6" borderId="0" xfId="0" applyFont="1" applyFill="1" applyAlignment="1">
      <alignment vertical="center"/>
    </xf>
    <xf numFmtId="49" fontId="74" fillId="6" borderId="7" xfId="0" applyNumberFormat="1" applyFont="1" applyFill="1" applyBorder="1" applyAlignment="1">
      <alignment horizontal="center" vertical="center"/>
    </xf>
    <xf numFmtId="49" fontId="74" fillId="6" borderId="5" xfId="0" applyNumberFormat="1" applyFont="1" applyFill="1" applyBorder="1" applyAlignment="1">
      <alignment horizontal="center" vertical="center"/>
    </xf>
    <xf numFmtId="0" fontId="74" fillId="6" borderId="3" xfId="0" applyFont="1" applyFill="1" applyBorder="1"/>
    <xf numFmtId="49" fontId="62" fillId="6" borderId="0" xfId="0" applyNumberFormat="1" applyFont="1" applyFill="1" applyAlignment="1">
      <alignment horizontal="center" vertical="center"/>
    </xf>
    <xf numFmtId="0" fontId="62" fillId="6" borderId="0" xfId="0" applyFont="1" applyFill="1" applyAlignment="1">
      <alignment horizontal="center" vertical="center" shrinkToFit="1"/>
    </xf>
    <xf numFmtId="49" fontId="62" fillId="6" borderId="0" xfId="0" applyNumberFormat="1" applyFont="1" applyFill="1" applyAlignment="1">
      <alignment horizontal="center" vertical="center" shrinkToFit="1"/>
    </xf>
    <xf numFmtId="177" fontId="62" fillId="6" borderId="4" xfId="0" applyNumberFormat="1" applyFont="1" applyFill="1" applyBorder="1" applyAlignment="1">
      <alignment horizontal="center" vertical="center"/>
    </xf>
    <xf numFmtId="49" fontId="62" fillId="6" borderId="7" xfId="0" applyNumberFormat="1" applyFont="1" applyFill="1" applyBorder="1" applyAlignment="1">
      <alignment horizontal="center" vertical="center"/>
    </xf>
    <xf numFmtId="49" fontId="62" fillId="6" borderId="2" xfId="0" applyNumberFormat="1" applyFont="1" applyFill="1" applyBorder="1" applyAlignment="1">
      <alignment horizontal="center" vertical="center"/>
    </xf>
    <xf numFmtId="177" fontId="62" fillId="6" borderId="0" xfId="0" applyNumberFormat="1" applyFont="1" applyFill="1" applyAlignment="1">
      <alignment horizontal="center" vertical="center"/>
    </xf>
    <xf numFmtId="49" fontId="109" fillId="6" borderId="3" xfId="0" applyNumberFormat="1" applyFont="1" applyFill="1" applyBorder="1" applyAlignment="1">
      <alignment vertical="center"/>
    </xf>
    <xf numFmtId="177" fontId="62" fillId="6" borderId="0" xfId="0" applyNumberFormat="1" applyFont="1" applyFill="1" applyAlignment="1">
      <alignment vertical="center"/>
    </xf>
    <xf numFmtId="49" fontId="62" fillId="7" borderId="0" xfId="0" applyNumberFormat="1" applyFont="1" applyFill="1" applyAlignment="1">
      <alignment vertical="center"/>
    </xf>
    <xf numFmtId="49" fontId="74" fillId="7" borderId="0" xfId="0" applyNumberFormat="1" applyFont="1" applyFill="1" applyAlignment="1">
      <alignment vertical="center"/>
    </xf>
    <xf numFmtId="0" fontId="62" fillId="7" borderId="0" xfId="0" applyFont="1" applyFill="1"/>
    <xf numFmtId="0" fontId="62" fillId="7" borderId="0" xfId="0" applyFont="1" applyFill="1" applyAlignment="1">
      <alignment vertical="center"/>
    </xf>
    <xf numFmtId="49" fontId="104" fillId="7" borderId="0" xfId="0" applyNumberFormat="1" applyFont="1" applyFill="1" applyAlignment="1">
      <alignment vertical="center"/>
    </xf>
    <xf numFmtId="49" fontId="99" fillId="7" borderId="0" xfId="1" applyNumberFormat="1" applyFont="1" applyFill="1" applyAlignment="1" applyProtection="1">
      <alignment vertical="center"/>
    </xf>
    <xf numFmtId="49" fontId="95" fillId="7" borderId="0" xfId="1" applyNumberFormat="1" applyFont="1" applyFill="1" applyAlignment="1" applyProtection="1">
      <alignment vertical="center"/>
    </xf>
    <xf numFmtId="49" fontId="88" fillId="7" borderId="0" xfId="0" applyNumberFormat="1" applyFont="1" applyFill="1" applyAlignment="1">
      <alignment vertical="center"/>
    </xf>
    <xf numFmtId="0" fontId="67" fillId="7" borderId="0" xfId="0" applyFont="1" applyFill="1" applyAlignment="1">
      <alignment vertical="center"/>
    </xf>
    <xf numFmtId="49" fontId="105" fillId="0" borderId="1" xfId="0" applyNumberFormat="1" applyFont="1" applyBorder="1" applyAlignment="1">
      <alignment horizontal="center" vertical="center"/>
    </xf>
    <xf numFmtId="49" fontId="74" fillId="0" borderId="1" xfId="0" applyNumberFormat="1" applyFont="1" applyBorder="1" applyAlignment="1">
      <alignment horizontal="center" vertical="center"/>
    </xf>
    <xf numFmtId="49" fontId="106" fillId="0" borderId="1" xfId="0" applyNumberFormat="1" applyFont="1" applyBorder="1" applyAlignment="1">
      <alignment horizontal="center" vertical="center"/>
    </xf>
    <xf numFmtId="49" fontId="107" fillId="7" borderId="0" xfId="0" applyNumberFormat="1" applyFont="1" applyFill="1" applyAlignment="1">
      <alignment vertical="center"/>
    </xf>
    <xf numFmtId="0" fontId="107" fillId="7" borderId="0" xfId="0" applyFont="1" applyFill="1"/>
    <xf numFmtId="0" fontId="74" fillId="7" borderId="0" xfId="0" applyFont="1" applyFill="1"/>
    <xf numFmtId="49" fontId="74" fillId="0" borderId="1" xfId="0" applyNumberFormat="1" applyFont="1" applyBorder="1" applyAlignment="1" applyProtection="1">
      <alignment horizontal="center" vertical="center"/>
      <protection locked="0"/>
    </xf>
    <xf numFmtId="49" fontId="105" fillId="7" borderId="0" xfId="0" applyNumberFormat="1" applyFont="1" applyFill="1" applyAlignment="1">
      <alignment horizontal="left" vertical="center"/>
    </xf>
    <xf numFmtId="49" fontId="74" fillId="7" borderId="0" xfId="0" applyNumberFormat="1" applyFont="1" applyFill="1" applyAlignment="1">
      <alignment horizontal="center" vertical="center"/>
    </xf>
    <xf numFmtId="49" fontId="105" fillId="7" borderId="0" xfId="0" applyNumberFormat="1" applyFont="1" applyFill="1" applyAlignment="1">
      <alignment vertical="center"/>
    </xf>
    <xf numFmtId="49" fontId="78" fillId="7" borderId="0" xfId="0" applyNumberFormat="1" applyFont="1" applyFill="1" applyAlignment="1">
      <alignment vertical="center"/>
    </xf>
    <xf numFmtId="0" fontId="74" fillId="7" borderId="0" xfId="0" applyFont="1" applyFill="1" applyAlignment="1">
      <alignment vertical="center"/>
    </xf>
    <xf numFmtId="49" fontId="74" fillId="7" borderId="7" xfId="0" applyNumberFormat="1" applyFont="1" applyFill="1" applyBorder="1" applyAlignment="1">
      <alignment horizontal="center" vertical="center"/>
    </xf>
    <xf numFmtId="49" fontId="74" fillId="7" borderId="5" xfId="0" applyNumberFormat="1" applyFont="1" applyFill="1" applyBorder="1" applyAlignment="1">
      <alignment horizontal="center" vertical="center"/>
    </xf>
    <xf numFmtId="0" fontId="74" fillId="7" borderId="3" xfId="0" applyFont="1" applyFill="1" applyBorder="1"/>
    <xf numFmtId="49" fontId="62" fillId="7" borderId="0" xfId="0" applyNumberFormat="1" applyFont="1" applyFill="1" applyAlignment="1">
      <alignment horizontal="center" vertical="center"/>
    </xf>
    <xf numFmtId="0" fontId="62" fillId="7" borderId="0" xfId="0" applyFont="1" applyFill="1" applyAlignment="1">
      <alignment horizontal="center" vertical="center" shrinkToFit="1"/>
    </xf>
    <xf numFmtId="49" fontId="62" fillId="7" borderId="0" xfId="0" applyNumberFormat="1" applyFont="1" applyFill="1" applyAlignment="1">
      <alignment horizontal="center" vertical="center" shrinkToFit="1"/>
    </xf>
    <xf numFmtId="177" fontId="62" fillId="7" borderId="4" xfId="0" applyNumberFormat="1" applyFont="1" applyFill="1" applyBorder="1" applyAlignment="1">
      <alignment horizontal="center" vertical="center"/>
    </xf>
    <xf numFmtId="49" fontId="62" fillId="7" borderId="7" xfId="0" applyNumberFormat="1" applyFont="1" applyFill="1" applyBorder="1" applyAlignment="1">
      <alignment horizontal="center" vertical="center"/>
    </xf>
    <xf numFmtId="49" fontId="62" fillId="7" borderId="2" xfId="0" applyNumberFormat="1" applyFont="1" applyFill="1" applyBorder="1" applyAlignment="1">
      <alignment horizontal="center" vertical="center"/>
    </xf>
    <xf numFmtId="177" fontId="62" fillId="7" borderId="0" xfId="0" applyNumberFormat="1" applyFont="1" applyFill="1" applyAlignment="1">
      <alignment horizontal="center" vertical="center"/>
    </xf>
    <xf numFmtId="49" fontId="109" fillId="7" borderId="3" xfId="0" applyNumberFormat="1" applyFont="1" applyFill="1" applyBorder="1" applyAlignment="1">
      <alignment vertical="center"/>
    </xf>
    <xf numFmtId="177" fontId="62" fillId="7" borderId="0" xfId="0" applyNumberFormat="1" applyFont="1" applyFill="1" applyAlignment="1">
      <alignment vertical="center"/>
    </xf>
    <xf numFmtId="49" fontId="62" fillId="8" borderId="0" xfId="0" applyNumberFormat="1" applyFont="1" applyFill="1" applyAlignment="1">
      <alignment vertical="center"/>
    </xf>
    <xf numFmtId="49" fontId="74" fillId="8" borderId="0" xfId="0" applyNumberFormat="1" applyFont="1" applyFill="1" applyAlignment="1">
      <alignment vertical="center"/>
    </xf>
    <xf numFmtId="0" fontId="62" fillId="8" borderId="0" xfId="0" applyFont="1" applyFill="1"/>
    <xf numFmtId="0" fontId="62" fillId="8" borderId="0" xfId="0" applyFont="1" applyFill="1" applyAlignment="1">
      <alignment vertical="center"/>
    </xf>
    <xf numFmtId="49" fontId="104" fillId="8" borderId="0" xfId="0" applyNumberFormat="1" applyFont="1" applyFill="1" applyAlignment="1">
      <alignment vertical="center"/>
    </xf>
    <xf numFmtId="49" fontId="99" fillId="8" borderId="0" xfId="1" applyNumberFormat="1" applyFont="1" applyFill="1" applyAlignment="1" applyProtection="1">
      <alignment vertical="center"/>
    </xf>
    <xf numFmtId="49" fontId="95" fillId="8" borderId="0" xfId="1" applyNumberFormat="1" applyFont="1" applyFill="1" applyAlignment="1" applyProtection="1">
      <alignment vertical="center"/>
    </xf>
    <xf numFmtId="49" fontId="88" fillId="8" borderId="0" xfId="0" applyNumberFormat="1" applyFont="1" applyFill="1" applyAlignment="1">
      <alignment vertical="center"/>
    </xf>
    <xf numFmtId="0" fontId="67" fillId="8" borderId="0" xfId="0" applyFont="1" applyFill="1" applyAlignment="1">
      <alignment vertical="center"/>
    </xf>
    <xf numFmtId="49" fontId="107" fillId="8" borderId="0" xfId="0" applyNumberFormat="1" applyFont="1" applyFill="1" applyAlignment="1">
      <alignment vertical="center"/>
    </xf>
    <xf numFmtId="0" fontId="107" fillId="8" borderId="0" xfId="0" applyFont="1" applyFill="1"/>
    <xf numFmtId="0" fontId="74" fillId="8" borderId="0" xfId="0" applyFont="1" applyFill="1"/>
    <xf numFmtId="49" fontId="105" fillId="8" borderId="0" xfId="0" applyNumberFormat="1" applyFont="1" applyFill="1" applyAlignment="1">
      <alignment horizontal="left" vertical="center"/>
    </xf>
    <xf numFmtId="49" fontId="74" fillId="8" borderId="0" xfId="0" applyNumberFormat="1" applyFont="1" applyFill="1" applyAlignment="1">
      <alignment horizontal="center" vertical="center"/>
    </xf>
    <xf numFmtId="49" fontId="105" fillId="8" borderId="0" xfId="0" applyNumberFormat="1" applyFont="1" applyFill="1" applyAlignment="1">
      <alignment vertical="center"/>
    </xf>
    <xf numFmtId="49" fontId="78" fillId="8" borderId="0" xfId="0" applyNumberFormat="1" applyFont="1" applyFill="1" applyAlignment="1">
      <alignment vertical="center"/>
    </xf>
    <xf numFmtId="0" fontId="74" fillId="8" borderId="0" xfId="0" applyFont="1" applyFill="1" applyAlignment="1">
      <alignment vertical="center"/>
    </xf>
    <xf numFmtId="49" fontId="74" fillId="8" borderId="7" xfId="0" applyNumberFormat="1" applyFont="1" applyFill="1" applyBorder="1" applyAlignment="1">
      <alignment horizontal="center" vertical="center"/>
    </xf>
    <xf numFmtId="49" fontId="74" fillId="8" borderId="5" xfId="0" applyNumberFormat="1" applyFont="1" applyFill="1" applyBorder="1" applyAlignment="1">
      <alignment horizontal="center" vertical="center"/>
    </xf>
    <xf numFmtId="0" fontId="74" fillId="8" borderId="3" xfId="0" applyFont="1" applyFill="1" applyBorder="1"/>
    <xf numFmtId="49" fontId="62" fillId="8" borderId="0" xfId="0" applyNumberFormat="1" applyFont="1" applyFill="1" applyAlignment="1">
      <alignment horizontal="center" vertical="center"/>
    </xf>
    <xf numFmtId="0" fontId="62" fillId="8" borderId="0" xfId="0" applyFont="1" applyFill="1" applyAlignment="1">
      <alignment horizontal="center" vertical="center" shrinkToFit="1"/>
    </xf>
    <xf numFmtId="49" fontId="62" fillId="8" borderId="0" xfId="0" applyNumberFormat="1" applyFont="1" applyFill="1" applyAlignment="1">
      <alignment horizontal="center" vertical="center" shrinkToFit="1"/>
    </xf>
    <xf numFmtId="177" fontId="62" fillId="8" borderId="4" xfId="0" applyNumberFormat="1" applyFont="1" applyFill="1" applyBorder="1" applyAlignment="1">
      <alignment horizontal="center" vertical="center"/>
    </xf>
    <xf numFmtId="49" fontId="62" fillId="8" borderId="7" xfId="0" applyNumberFormat="1" applyFont="1" applyFill="1" applyBorder="1" applyAlignment="1">
      <alignment horizontal="center" vertical="center"/>
    </xf>
    <xf numFmtId="49" fontId="62" fillId="8" borderId="2" xfId="0" applyNumberFormat="1" applyFont="1" applyFill="1" applyBorder="1" applyAlignment="1">
      <alignment horizontal="center" vertical="center"/>
    </xf>
    <xf numFmtId="177" fontId="62" fillId="8" borderId="0" xfId="0" applyNumberFormat="1" applyFont="1" applyFill="1" applyAlignment="1">
      <alignment horizontal="center" vertical="center"/>
    </xf>
    <xf numFmtId="49" fontId="109" fillId="8" borderId="3" xfId="0" applyNumberFormat="1" applyFont="1" applyFill="1" applyBorder="1" applyAlignment="1">
      <alignment vertical="center"/>
    </xf>
    <xf numFmtId="177" fontId="62" fillId="8" borderId="0" xfId="0" applyNumberFormat="1" applyFont="1" applyFill="1" applyAlignment="1">
      <alignment vertical="center"/>
    </xf>
    <xf numFmtId="49" fontId="63" fillId="6" borderId="0" xfId="0" applyNumberFormat="1" applyFont="1" applyFill="1" applyAlignment="1">
      <alignment vertical="center"/>
    </xf>
    <xf numFmtId="49" fontId="96" fillId="6" borderId="0" xfId="0" applyNumberFormat="1" applyFont="1" applyFill="1" applyAlignment="1">
      <alignment vertical="center"/>
    </xf>
    <xf numFmtId="49" fontId="78" fillId="6" borderId="6" xfId="1" applyNumberFormat="1" applyFont="1" applyFill="1" applyBorder="1" applyAlignment="1" applyProtection="1">
      <alignment horizontal="center" vertical="center"/>
    </xf>
    <xf numFmtId="49" fontId="62" fillId="6" borderId="3" xfId="0" applyNumberFormat="1" applyFont="1" applyFill="1" applyBorder="1" applyAlignment="1">
      <alignment horizontal="center" vertical="center"/>
    </xf>
    <xf numFmtId="49" fontId="82" fillId="2" borderId="0" xfId="0" applyNumberFormat="1" applyFont="1" applyFill="1"/>
    <xf numFmtId="49" fontId="94" fillId="6" borderId="0" xfId="0" applyNumberFormat="1" applyFont="1" applyFill="1" applyAlignment="1">
      <alignment vertical="center"/>
    </xf>
    <xf numFmtId="49" fontId="84" fillId="6" borderId="0" xfId="0" applyNumberFormat="1" applyFont="1" applyFill="1" applyAlignment="1">
      <alignment vertical="center"/>
    </xf>
    <xf numFmtId="49" fontId="110" fillId="6" borderId="0" xfId="0" applyNumberFormat="1" applyFont="1" applyFill="1" applyAlignment="1">
      <alignment vertical="center" wrapText="1"/>
    </xf>
    <xf numFmtId="49" fontId="111" fillId="6" borderId="0" xfId="0" applyNumberFormat="1" applyFont="1" applyFill="1" applyAlignment="1">
      <alignment vertical="center" wrapText="1"/>
    </xf>
    <xf numFmtId="49" fontId="112" fillId="6" borderId="0" xfId="0" applyNumberFormat="1" applyFont="1" applyFill="1" applyAlignment="1">
      <alignment vertical="center"/>
    </xf>
    <xf numFmtId="0" fontId="62" fillId="16" borderId="0" xfId="0" applyFont="1" applyFill="1"/>
    <xf numFmtId="0" fontId="82" fillId="0" borderId="0" xfId="0" applyFont="1"/>
    <xf numFmtId="49" fontId="62" fillId="2" borderId="1" xfId="0" applyNumberFormat="1" applyFont="1" applyFill="1" applyBorder="1" applyAlignment="1" applyProtection="1">
      <alignment horizontal="center" vertical="center" shrinkToFit="1"/>
      <protection locked="0"/>
    </xf>
    <xf numFmtId="49" fontId="74" fillId="13" borderId="0" xfId="0" applyNumberFormat="1" applyFont="1" applyFill="1" applyAlignment="1">
      <alignment horizontal="left" vertical="center"/>
    </xf>
    <xf numFmtId="0" fontId="83" fillId="13" borderId="0" xfId="0" applyFont="1" applyFill="1" applyAlignment="1">
      <alignment vertical="center"/>
    </xf>
    <xf numFmtId="0" fontId="105" fillId="13" borderId="0" xfId="0" applyFont="1" applyFill="1" applyAlignment="1">
      <alignment vertical="center"/>
    </xf>
    <xf numFmtId="49" fontId="91" fillId="13" borderId="0" xfId="0" applyNumberFormat="1" applyFont="1" applyFill="1" applyAlignment="1">
      <alignment horizontal="center" vertical="center"/>
    </xf>
    <xf numFmtId="0" fontId="83" fillId="0" borderId="0" xfId="0" applyFont="1"/>
    <xf numFmtId="0" fontId="82" fillId="10" borderId="40" xfId="0" applyFont="1" applyFill="1" applyBorder="1" applyAlignment="1">
      <alignment horizontal="center" vertical="center"/>
    </xf>
    <xf numFmtId="0" fontId="82" fillId="10" borderId="41" xfId="0" applyFont="1" applyFill="1" applyBorder="1" applyAlignment="1">
      <alignment horizontal="center" vertical="center"/>
    </xf>
    <xf numFmtId="180" fontId="62" fillId="2" borderId="41" xfId="0" applyNumberFormat="1" applyFont="1" applyFill="1" applyBorder="1" applyAlignment="1">
      <alignment horizontal="center" vertical="center" shrinkToFit="1"/>
    </xf>
    <xf numFmtId="180" fontId="62" fillId="2" borderId="42" xfId="0" applyNumberFormat="1" applyFont="1" applyFill="1" applyBorder="1" applyAlignment="1">
      <alignment horizontal="center" vertical="center" shrinkToFit="1"/>
    </xf>
    <xf numFmtId="49" fontId="62" fillId="2" borderId="8" xfId="0" applyNumberFormat="1" applyFont="1" applyFill="1" applyBorder="1" applyAlignment="1" applyProtection="1">
      <alignment horizontal="left" vertical="center" shrinkToFit="1"/>
      <protection locked="0"/>
    </xf>
    <xf numFmtId="49" fontId="62" fillId="2" borderId="7" xfId="0" applyNumberFormat="1" applyFont="1" applyFill="1" applyBorder="1" applyAlignment="1" applyProtection="1">
      <alignment horizontal="left" vertical="center" shrinkToFit="1"/>
      <protection locked="0"/>
    </xf>
    <xf numFmtId="49" fontId="62" fillId="2" borderId="9" xfId="0" applyNumberFormat="1" applyFont="1" applyFill="1" applyBorder="1" applyAlignment="1" applyProtection="1">
      <alignment horizontal="left" vertical="center" shrinkToFit="1"/>
      <protection locked="0"/>
    </xf>
    <xf numFmtId="49" fontId="62" fillId="2" borderId="8" xfId="0" applyNumberFormat="1" applyFont="1" applyFill="1" applyBorder="1" applyAlignment="1" applyProtection="1">
      <alignment horizontal="left" vertical="center"/>
      <protection locked="0"/>
    </xf>
    <xf numFmtId="49" fontId="62" fillId="2" borderId="7" xfId="0" applyNumberFormat="1" applyFont="1" applyFill="1" applyBorder="1" applyAlignment="1" applyProtection="1">
      <alignment horizontal="left" vertical="center"/>
      <protection locked="0"/>
    </xf>
    <xf numFmtId="49" fontId="62" fillId="2" borderId="9" xfId="0" applyNumberFormat="1" applyFont="1" applyFill="1" applyBorder="1" applyAlignment="1" applyProtection="1">
      <alignment horizontal="left" vertical="center"/>
      <protection locked="0"/>
    </xf>
    <xf numFmtId="179" fontId="62" fillId="2" borderId="41" xfId="0" applyNumberFormat="1" applyFont="1" applyFill="1" applyBorder="1" applyAlignment="1">
      <alignment horizontal="center" vertical="center"/>
    </xf>
    <xf numFmtId="179" fontId="62" fillId="2" borderId="42" xfId="0" applyNumberFormat="1" applyFont="1" applyFill="1" applyBorder="1" applyAlignment="1">
      <alignment horizontal="center" vertical="center"/>
    </xf>
    <xf numFmtId="49" fontId="82" fillId="10" borderId="40" xfId="0" applyNumberFormat="1" applyFont="1" applyFill="1" applyBorder="1" applyAlignment="1">
      <alignment horizontal="center" vertical="center"/>
    </xf>
    <xf numFmtId="49" fontId="82" fillId="10" borderId="41" xfId="0" applyNumberFormat="1" applyFont="1" applyFill="1" applyBorder="1" applyAlignment="1">
      <alignment horizontal="center" vertical="center"/>
    </xf>
    <xf numFmtId="180" fontId="62" fillId="2" borderId="41" xfId="0" applyNumberFormat="1" applyFont="1" applyFill="1" applyBorder="1" applyAlignment="1">
      <alignment horizontal="center" vertical="center"/>
    </xf>
    <xf numFmtId="180" fontId="62" fillId="2" borderId="41" xfId="0" applyNumberFormat="1" applyFont="1" applyFill="1" applyBorder="1" applyAlignment="1">
      <alignment horizontal="center"/>
    </xf>
    <xf numFmtId="180" fontId="62" fillId="2" borderId="42" xfId="0" applyNumberFormat="1" applyFont="1" applyFill="1" applyBorder="1" applyAlignment="1">
      <alignment horizontal="center"/>
    </xf>
    <xf numFmtId="0" fontId="62" fillId="2" borderId="7" xfId="0" applyFont="1" applyFill="1" applyBorder="1" applyAlignment="1" applyProtection="1">
      <alignment horizontal="left" vertical="center" shrinkToFit="1"/>
      <protection locked="0"/>
    </xf>
    <xf numFmtId="0" fontId="62" fillId="2" borderId="9" xfId="0" applyFont="1" applyFill="1" applyBorder="1" applyAlignment="1" applyProtection="1">
      <alignment horizontal="left" vertical="center" shrinkToFit="1"/>
      <protection locked="0"/>
    </xf>
    <xf numFmtId="49" fontId="82" fillId="13" borderId="0" xfId="0" applyNumberFormat="1" applyFont="1" applyFill="1" applyAlignment="1">
      <alignment horizontal="left" vertical="center"/>
    </xf>
    <xf numFmtId="0" fontId="62" fillId="13" borderId="0" xfId="0" applyFont="1" applyFill="1" applyAlignment="1">
      <alignment horizontal="center" vertical="center"/>
    </xf>
    <xf numFmtId="0" fontId="58" fillId="3" borderId="0" xfId="0" applyFont="1" applyFill="1" applyAlignment="1">
      <alignment horizontal="center" vertical="center"/>
    </xf>
    <xf numFmtId="0" fontId="59" fillId="3" borderId="0" xfId="0" applyFont="1" applyFill="1"/>
    <xf numFmtId="49" fontId="62" fillId="2" borderId="8" xfId="0" applyNumberFormat="1" applyFont="1" applyFill="1" applyBorder="1" applyAlignment="1" applyProtection="1">
      <alignment horizontal="center" vertical="center"/>
      <protection locked="0"/>
    </xf>
    <xf numFmtId="0" fontId="62" fillId="2" borderId="9" xfId="0" applyFont="1" applyFill="1" applyBorder="1" applyAlignment="1" applyProtection="1">
      <alignment horizontal="center"/>
      <protection locked="0"/>
    </xf>
    <xf numFmtId="0" fontId="62" fillId="2" borderId="8" xfId="0" applyFont="1" applyFill="1" applyBorder="1" applyAlignment="1" applyProtection="1">
      <alignment horizontal="center" vertical="center"/>
      <protection locked="0"/>
    </xf>
    <xf numFmtId="0" fontId="62" fillId="2" borderId="9" xfId="0" applyFont="1" applyFill="1" applyBorder="1" applyAlignment="1" applyProtection="1">
      <alignment horizontal="center" vertical="center"/>
      <protection locked="0"/>
    </xf>
    <xf numFmtId="49" fontId="62" fillId="2" borderId="9" xfId="0" applyNumberFormat="1" applyFont="1" applyFill="1" applyBorder="1" applyAlignment="1" applyProtection="1">
      <alignment horizontal="center" vertical="center"/>
      <protection locked="0"/>
    </xf>
    <xf numFmtId="49" fontId="62" fillId="2" borderId="8" xfId="0" applyNumberFormat="1" applyFont="1" applyFill="1" applyBorder="1" applyAlignment="1" applyProtection="1">
      <alignment horizontal="center" vertical="center" shrinkToFit="1"/>
      <protection locked="0"/>
    </xf>
    <xf numFmtId="49" fontId="62" fillId="2" borderId="7" xfId="0" applyNumberFormat="1" applyFont="1" applyFill="1" applyBorder="1" applyAlignment="1" applyProtection="1">
      <alignment horizontal="center" vertical="center" shrinkToFit="1"/>
      <protection locked="0"/>
    </xf>
    <xf numFmtId="49" fontId="62" fillId="2" borderId="9" xfId="0" applyNumberFormat="1" applyFont="1" applyFill="1" applyBorder="1" applyAlignment="1" applyProtection="1">
      <alignment horizontal="center" vertical="center" shrinkToFit="1"/>
      <protection locked="0"/>
    </xf>
    <xf numFmtId="49" fontId="65" fillId="2" borderId="10" xfId="0" applyNumberFormat="1" applyFont="1" applyFill="1" applyBorder="1" applyAlignment="1" applyProtection="1">
      <alignment horizontal="left" vertical="center" shrinkToFit="1"/>
      <protection locked="0"/>
    </xf>
    <xf numFmtId="49" fontId="65" fillId="2" borderId="11" xfId="0" applyNumberFormat="1" applyFont="1" applyFill="1" applyBorder="1" applyAlignment="1" applyProtection="1">
      <alignment horizontal="left" vertical="center" shrinkToFit="1"/>
      <protection locked="0"/>
    </xf>
    <xf numFmtId="49" fontId="65" fillId="2" borderId="12" xfId="0" applyNumberFormat="1" applyFont="1" applyFill="1" applyBorder="1" applyAlignment="1" applyProtection="1">
      <alignment horizontal="left" vertical="center" shrinkToFit="1"/>
      <protection locked="0"/>
    </xf>
    <xf numFmtId="0" fontId="62" fillId="15" borderId="43" xfId="1" applyNumberFormat="1" applyFont="1" applyFill="1" applyBorder="1" applyAlignment="1" applyProtection="1">
      <alignment horizontal="center" vertical="center"/>
      <protection locked="0"/>
    </xf>
    <xf numFmtId="0" fontId="62" fillId="15" borderId="44" xfId="1" applyNumberFormat="1" applyFont="1" applyFill="1" applyBorder="1" applyAlignment="1" applyProtection="1">
      <alignment horizontal="center" vertical="center"/>
      <protection locked="0"/>
    </xf>
    <xf numFmtId="0" fontId="62" fillId="15" borderId="45" xfId="1" applyNumberFormat="1" applyFont="1" applyFill="1" applyBorder="1" applyAlignment="1" applyProtection="1">
      <alignment horizontal="center" vertical="center"/>
      <protection locked="0"/>
    </xf>
    <xf numFmtId="180" fontId="62" fillId="13" borderId="0" xfId="0" applyNumberFormat="1" applyFont="1" applyFill="1" applyAlignment="1">
      <alignment horizontal="center" vertical="center" shrinkToFit="1"/>
    </xf>
    <xf numFmtId="182" fontId="88" fillId="2" borderId="13" xfId="0" applyNumberFormat="1" applyFont="1" applyFill="1" applyBorder="1" applyAlignment="1">
      <alignment horizontal="right"/>
    </xf>
    <xf numFmtId="182" fontId="88" fillId="2" borderId="14" xfId="0" applyNumberFormat="1" applyFont="1" applyFill="1" applyBorder="1" applyAlignment="1">
      <alignment horizontal="right"/>
    </xf>
    <xf numFmtId="182" fontId="88" fillId="2" borderId="15" xfId="0" applyNumberFormat="1" applyFont="1" applyFill="1" applyBorder="1" applyAlignment="1">
      <alignment horizontal="right"/>
    </xf>
    <xf numFmtId="49" fontId="70" fillId="2" borderId="13" xfId="0" applyNumberFormat="1" applyFont="1" applyFill="1" applyBorder="1" applyAlignment="1">
      <alignment horizontal="center"/>
    </xf>
    <xf numFmtId="49" fontId="70" fillId="2" borderId="14" xfId="0" applyNumberFormat="1" applyFont="1" applyFill="1" applyBorder="1" applyAlignment="1">
      <alignment horizontal="center"/>
    </xf>
    <xf numFmtId="49" fontId="70" fillId="2" borderId="15" xfId="0" applyNumberFormat="1" applyFont="1" applyFill="1" applyBorder="1" applyAlignment="1">
      <alignment horizontal="center"/>
    </xf>
    <xf numFmtId="0" fontId="89" fillId="10" borderId="54" xfId="0" applyFont="1" applyFill="1" applyBorder="1" applyAlignment="1">
      <alignment horizontal="center" vertical="center" wrapText="1"/>
    </xf>
    <xf numFmtId="0" fontId="89" fillId="10" borderId="52" xfId="0" applyFont="1" applyFill="1" applyBorder="1" applyAlignment="1">
      <alignment horizontal="center" vertical="center"/>
    </xf>
    <xf numFmtId="180" fontId="62" fillId="15" borderId="46" xfId="0" applyNumberFormat="1" applyFont="1" applyFill="1" applyBorder="1" applyAlignment="1" applyProtection="1">
      <alignment horizontal="center" vertical="center"/>
      <protection locked="0"/>
    </xf>
    <xf numFmtId="180" fontId="62" fillId="15" borderId="48" xfId="0" applyNumberFormat="1" applyFont="1" applyFill="1" applyBorder="1" applyAlignment="1" applyProtection="1">
      <alignment horizontal="center" vertical="center"/>
      <protection locked="0"/>
    </xf>
    <xf numFmtId="180" fontId="74" fillId="2" borderId="52" xfId="0" applyNumberFormat="1" applyFont="1" applyFill="1" applyBorder="1" applyAlignment="1">
      <alignment horizontal="center" vertical="center" shrinkToFit="1"/>
    </xf>
    <xf numFmtId="180" fontId="74" fillId="2" borderId="53" xfId="0" applyNumberFormat="1" applyFont="1" applyFill="1" applyBorder="1" applyAlignment="1">
      <alignment horizontal="center" vertical="center" shrinkToFit="1"/>
    </xf>
    <xf numFmtId="0" fontId="82" fillId="19" borderId="54" xfId="0" applyFont="1" applyFill="1" applyBorder="1" applyAlignment="1">
      <alignment horizontal="center" vertical="center"/>
    </xf>
    <xf numFmtId="0" fontId="82" fillId="19" borderId="52" xfId="0" applyFont="1" applyFill="1" applyBorder="1" applyAlignment="1">
      <alignment horizontal="center" vertical="center"/>
    </xf>
    <xf numFmtId="0" fontId="82" fillId="19" borderId="53" xfId="0" applyFont="1" applyFill="1" applyBorder="1" applyAlignment="1">
      <alignment horizontal="center" vertical="center"/>
    </xf>
    <xf numFmtId="49" fontId="82" fillId="12" borderId="8" xfId="0" applyNumberFormat="1" applyFont="1" applyFill="1" applyBorder="1" applyAlignment="1">
      <alignment horizontal="center" vertical="center"/>
    </xf>
    <xf numFmtId="49" fontId="82" fillId="12" borderId="7" xfId="0" applyNumberFormat="1" applyFont="1" applyFill="1" applyBorder="1" applyAlignment="1">
      <alignment horizontal="center" vertical="center"/>
    </xf>
    <xf numFmtId="0" fontId="82" fillId="10" borderId="55" xfId="0" applyFont="1" applyFill="1" applyBorder="1" applyAlignment="1">
      <alignment horizontal="center" vertical="center"/>
    </xf>
    <xf numFmtId="0" fontId="82" fillId="10" borderId="49" xfId="0" applyFont="1" applyFill="1" applyBorder="1" applyAlignment="1">
      <alignment horizontal="center" vertical="center"/>
    </xf>
    <xf numFmtId="179" fontId="62" fillId="2" borderId="25" xfId="0" applyNumberFormat="1" applyFont="1" applyFill="1" applyBorder="1" applyAlignment="1">
      <alignment horizontal="center" vertical="center"/>
    </xf>
    <xf numFmtId="179" fontId="62" fillId="2" borderId="26" xfId="0" applyNumberFormat="1" applyFont="1" applyFill="1" applyBorder="1" applyAlignment="1">
      <alignment horizontal="center" vertical="center"/>
    </xf>
    <xf numFmtId="0" fontId="82" fillId="10" borderId="54" xfId="0" applyFont="1" applyFill="1" applyBorder="1" applyAlignment="1">
      <alignment horizontal="center" vertical="center"/>
    </xf>
    <xf numFmtId="0" fontId="82" fillId="10" borderId="52" xfId="0" applyFont="1" applyFill="1" applyBorder="1" applyAlignment="1">
      <alignment horizontal="center" vertical="center"/>
    </xf>
    <xf numFmtId="49" fontId="114" fillId="13" borderId="0" xfId="0" applyNumberFormat="1" applyFont="1" applyFill="1" applyAlignment="1">
      <alignment horizontal="left" vertical="center"/>
    </xf>
    <xf numFmtId="49" fontId="62" fillId="13" borderId="2" xfId="0" applyNumberFormat="1" applyFont="1" applyFill="1" applyBorder="1" applyAlignment="1">
      <alignment horizontal="left" vertical="center"/>
    </xf>
    <xf numFmtId="49" fontId="82" fillId="12" borderId="24" xfId="0" applyNumberFormat="1" applyFont="1" applyFill="1" applyBorder="1" applyAlignment="1">
      <alignment horizontal="center" vertical="center"/>
    </xf>
    <xf numFmtId="49" fontId="82" fillId="12" borderId="25" xfId="0" applyNumberFormat="1" applyFont="1" applyFill="1" applyBorder="1" applyAlignment="1">
      <alignment horizontal="center" vertical="center"/>
    </xf>
    <xf numFmtId="0" fontId="62" fillId="18" borderId="46" xfId="0" applyFont="1" applyFill="1" applyBorder="1" applyAlignment="1">
      <alignment horizontal="left"/>
    </xf>
    <xf numFmtId="0" fontId="62" fillId="18" borderId="47" xfId="0" applyFont="1" applyFill="1" applyBorder="1" applyAlignment="1">
      <alignment horizontal="left"/>
    </xf>
    <xf numFmtId="0" fontId="62" fillId="18" borderId="48" xfId="0" applyFont="1" applyFill="1" applyBorder="1" applyAlignment="1">
      <alignment horizontal="left"/>
    </xf>
    <xf numFmtId="49" fontId="74" fillId="11" borderId="8" xfId="0" applyNumberFormat="1" applyFont="1" applyFill="1" applyBorder="1" applyAlignment="1">
      <alignment horizontal="left" vertical="center"/>
    </xf>
    <xf numFmtId="49" fontId="74" fillId="11" borderId="7" xfId="0" applyNumberFormat="1" applyFont="1" applyFill="1" applyBorder="1" applyAlignment="1">
      <alignment horizontal="left" vertical="center"/>
    </xf>
    <xf numFmtId="49" fontId="74" fillId="11" borderId="9" xfId="0" applyNumberFormat="1" applyFont="1" applyFill="1" applyBorder="1" applyAlignment="1">
      <alignment horizontal="left" vertical="center"/>
    </xf>
    <xf numFmtId="49" fontId="62" fillId="18" borderId="49" xfId="0" applyNumberFormat="1" applyFont="1" applyFill="1" applyBorder="1" applyAlignment="1">
      <alignment horizontal="left" vertical="center"/>
    </xf>
    <xf numFmtId="49" fontId="62" fillId="18" borderId="50" xfId="0" applyNumberFormat="1" applyFont="1" applyFill="1" applyBorder="1" applyAlignment="1">
      <alignment horizontal="left" vertical="center"/>
    </xf>
    <xf numFmtId="49" fontId="62" fillId="18" borderId="51" xfId="0" applyNumberFormat="1" applyFont="1" applyFill="1" applyBorder="1" applyAlignment="1">
      <alignment horizontal="left" vertical="center"/>
    </xf>
    <xf numFmtId="49" fontId="70" fillId="13" borderId="0" xfId="0" applyNumberFormat="1" applyFont="1" applyFill="1" applyAlignment="1">
      <alignment horizontal="left" vertical="center" wrapText="1"/>
    </xf>
    <xf numFmtId="49" fontId="62" fillId="18" borderId="49" xfId="0" applyNumberFormat="1" applyFont="1" applyFill="1" applyBorder="1" applyAlignment="1">
      <alignment horizontal="left" vertical="center" shrinkToFit="1"/>
    </xf>
    <xf numFmtId="49" fontId="62" fillId="18" borderId="50" xfId="0" applyNumberFormat="1" applyFont="1" applyFill="1" applyBorder="1" applyAlignment="1">
      <alignment horizontal="left" vertical="center" shrinkToFit="1"/>
    </xf>
    <xf numFmtId="49" fontId="62" fillId="18" borderId="51" xfId="0" applyNumberFormat="1" applyFont="1" applyFill="1" applyBorder="1" applyAlignment="1">
      <alignment horizontal="left" vertical="center" shrinkToFit="1"/>
    </xf>
    <xf numFmtId="180" fontId="62" fillId="15" borderId="49" xfId="0" applyNumberFormat="1" applyFont="1" applyFill="1" applyBorder="1" applyAlignment="1" applyProtection="1">
      <alignment horizontal="center" vertical="center" shrinkToFit="1"/>
      <protection locked="0"/>
    </xf>
    <xf numFmtId="180" fontId="62" fillId="15" borderId="51" xfId="0" applyNumberFormat="1" applyFont="1" applyFill="1" applyBorder="1" applyAlignment="1" applyProtection="1">
      <alignment horizontal="center" vertical="center" shrinkToFit="1"/>
      <protection locked="0"/>
    </xf>
    <xf numFmtId="49" fontId="74" fillId="15" borderId="56" xfId="0" applyNumberFormat="1" applyFont="1" applyFill="1" applyBorder="1" applyAlignment="1" applyProtection="1">
      <alignment horizontal="left" vertical="top" wrapText="1"/>
      <protection locked="0"/>
    </xf>
    <xf numFmtId="49" fontId="74" fillId="15" borderId="57" xfId="0" applyNumberFormat="1" applyFont="1" applyFill="1" applyBorder="1" applyAlignment="1" applyProtection="1">
      <alignment horizontal="left" vertical="top" wrapText="1"/>
      <protection locked="0"/>
    </xf>
    <xf numFmtId="49" fontId="74" fillId="15" borderId="58" xfId="0" applyNumberFormat="1" applyFont="1" applyFill="1" applyBorder="1" applyAlignment="1" applyProtection="1">
      <alignment horizontal="left" vertical="top" wrapText="1"/>
      <protection locked="0"/>
    </xf>
    <xf numFmtId="49" fontId="74" fillId="15" borderId="59" xfId="0" applyNumberFormat="1" applyFont="1" applyFill="1" applyBorder="1" applyAlignment="1" applyProtection="1">
      <alignment horizontal="left" vertical="top" wrapText="1"/>
      <protection locked="0"/>
    </xf>
    <xf numFmtId="49" fontId="74" fillId="15" borderId="60" xfId="0" applyNumberFormat="1" applyFont="1" applyFill="1" applyBorder="1" applyAlignment="1" applyProtection="1">
      <alignment horizontal="left" vertical="top" wrapText="1"/>
      <protection locked="0"/>
    </xf>
    <xf numFmtId="49" fontId="74" fillId="15" borderId="61" xfId="0" applyNumberFormat="1" applyFont="1" applyFill="1" applyBorder="1" applyAlignment="1" applyProtection="1">
      <alignment horizontal="left" vertical="top" wrapText="1"/>
      <protection locked="0"/>
    </xf>
    <xf numFmtId="49" fontId="97" fillId="2" borderId="16" xfId="0" applyNumberFormat="1" applyFont="1" applyFill="1" applyBorder="1" applyAlignment="1">
      <alignment horizontal="center" vertical="center"/>
    </xf>
    <xf numFmtId="49" fontId="97" fillId="2" borderId="17" xfId="0" applyNumberFormat="1" applyFont="1" applyFill="1" applyBorder="1" applyAlignment="1">
      <alignment horizontal="center" vertical="center"/>
    </xf>
    <xf numFmtId="49" fontId="97" fillId="2" borderId="18" xfId="0" applyNumberFormat="1" applyFont="1" applyFill="1" applyBorder="1" applyAlignment="1">
      <alignment horizontal="center" vertical="center"/>
    </xf>
    <xf numFmtId="49" fontId="97" fillId="2" borderId="19" xfId="0" applyNumberFormat="1" applyFont="1" applyFill="1" applyBorder="1" applyAlignment="1">
      <alignment horizontal="center" vertical="center"/>
    </xf>
    <xf numFmtId="49" fontId="97" fillId="2" borderId="0" xfId="0" applyNumberFormat="1" applyFont="1" applyFill="1" applyAlignment="1">
      <alignment horizontal="center" vertical="center"/>
    </xf>
    <xf numFmtId="49" fontId="97" fillId="2" borderId="20" xfId="0" applyNumberFormat="1" applyFont="1" applyFill="1" applyBorder="1" applyAlignment="1">
      <alignment horizontal="center" vertical="center"/>
    </xf>
    <xf numFmtId="49" fontId="97" fillId="2" borderId="21" xfId="0" applyNumberFormat="1" applyFont="1" applyFill="1" applyBorder="1" applyAlignment="1">
      <alignment horizontal="center" vertical="center"/>
    </xf>
    <xf numFmtId="49" fontId="97" fillId="2" borderId="22" xfId="0" applyNumberFormat="1" applyFont="1" applyFill="1" applyBorder="1" applyAlignment="1">
      <alignment horizontal="center" vertical="center"/>
    </xf>
    <xf numFmtId="49" fontId="97" fillId="2" borderId="23" xfId="0" applyNumberFormat="1" applyFont="1" applyFill="1" applyBorder="1" applyAlignment="1">
      <alignment horizontal="center" vertical="center"/>
    </xf>
    <xf numFmtId="49" fontId="74" fillId="13" borderId="22" xfId="0" applyNumberFormat="1" applyFont="1" applyFill="1" applyBorder="1" applyAlignment="1">
      <alignment horizontal="center"/>
    </xf>
    <xf numFmtId="0" fontId="12" fillId="13" borderId="0" xfId="1" applyFill="1" applyAlignment="1" applyProtection="1">
      <alignment horizontal="left"/>
    </xf>
    <xf numFmtId="0" fontId="99" fillId="13" borderId="0" xfId="1" applyFont="1" applyFill="1" applyAlignment="1" applyProtection="1">
      <alignment horizontal="left"/>
    </xf>
    <xf numFmtId="182" fontId="88" fillId="2" borderId="13" xfId="0" applyNumberFormat="1" applyFont="1" applyFill="1" applyBorder="1" applyAlignment="1">
      <alignment horizontal="left"/>
    </xf>
    <xf numFmtId="182" fontId="88" fillId="2" borderId="14" xfId="0" applyNumberFormat="1" applyFont="1" applyFill="1" applyBorder="1" applyAlignment="1">
      <alignment horizontal="left"/>
    </xf>
    <xf numFmtId="182" fontId="88" fillId="2" borderId="15" xfId="0" applyNumberFormat="1" applyFont="1" applyFill="1" applyBorder="1" applyAlignment="1">
      <alignment horizontal="left"/>
    </xf>
    <xf numFmtId="0" fontId="74" fillId="13" borderId="0" xfId="0" applyFont="1" applyFill="1" applyAlignment="1">
      <alignment horizontal="left" vertical="center"/>
    </xf>
    <xf numFmtId="0" fontId="82" fillId="13" borderId="0" xfId="0" applyFont="1" applyFill="1" applyAlignment="1">
      <alignment horizontal="center" vertical="center"/>
    </xf>
    <xf numFmtId="38" fontId="62" fillId="2" borderId="54" xfId="2" applyFont="1" applyFill="1" applyBorder="1" applyAlignment="1" applyProtection="1">
      <alignment horizontal="center" vertical="center" shrinkToFit="1"/>
    </xf>
    <xf numFmtId="38" fontId="62" fillId="2" borderId="52" xfId="2" applyFont="1" applyFill="1" applyBorder="1" applyAlignment="1" applyProtection="1">
      <alignment horizontal="center" vertical="center" shrinkToFit="1"/>
    </xf>
    <xf numFmtId="38" fontId="62" fillId="2" borderId="53" xfId="2" applyFont="1" applyFill="1" applyBorder="1" applyAlignment="1" applyProtection="1">
      <alignment horizontal="center" vertical="center" shrinkToFit="1"/>
    </xf>
    <xf numFmtId="180" fontId="74" fillId="15" borderId="62" xfId="0" applyNumberFormat="1" applyFont="1" applyFill="1" applyBorder="1" applyAlignment="1">
      <alignment horizontal="center" vertical="center" shrinkToFit="1"/>
    </xf>
    <xf numFmtId="180" fontId="74" fillId="15" borderId="63" xfId="0" applyNumberFormat="1" applyFont="1" applyFill="1" applyBorder="1" applyAlignment="1">
      <alignment horizontal="center" vertical="center" shrinkToFit="1"/>
    </xf>
    <xf numFmtId="180" fontId="74" fillId="15" borderId="64" xfId="0" applyNumberFormat="1" applyFont="1" applyFill="1" applyBorder="1" applyAlignment="1">
      <alignment horizontal="center" vertical="center" shrinkToFit="1"/>
    </xf>
    <xf numFmtId="180" fontId="74" fillId="15" borderId="27" xfId="0" applyNumberFormat="1" applyFont="1" applyFill="1" applyBorder="1" applyAlignment="1">
      <alignment horizontal="center" vertical="center" shrinkToFit="1"/>
    </xf>
    <xf numFmtId="180" fontId="74" fillId="15" borderId="28" xfId="0" applyNumberFormat="1" applyFont="1" applyFill="1" applyBorder="1" applyAlignment="1">
      <alignment horizontal="center" vertical="center" shrinkToFit="1"/>
    </xf>
    <xf numFmtId="180" fontId="74" fillId="15" borderId="29" xfId="0" applyNumberFormat="1" applyFont="1" applyFill="1" applyBorder="1" applyAlignment="1">
      <alignment horizontal="center" vertical="center" shrinkToFit="1"/>
    </xf>
    <xf numFmtId="49" fontId="102" fillId="6" borderId="0" xfId="0" applyNumberFormat="1" applyFont="1" applyFill="1" applyAlignment="1">
      <alignment horizontal="center" vertical="center"/>
    </xf>
    <xf numFmtId="49" fontId="78" fillId="2" borderId="8" xfId="1" applyNumberFormat="1" applyFont="1" applyFill="1" applyBorder="1" applyAlignment="1" applyProtection="1">
      <alignment horizontal="left" vertical="center"/>
      <protection locked="0"/>
    </xf>
    <xf numFmtId="49" fontId="78" fillId="2" borderId="7" xfId="1" applyNumberFormat="1" applyFont="1" applyFill="1" applyBorder="1" applyAlignment="1" applyProtection="1">
      <alignment horizontal="left" vertical="center"/>
      <protection locked="0"/>
    </xf>
    <xf numFmtId="49" fontId="78" fillId="2" borderId="9" xfId="1" applyNumberFormat="1" applyFont="1" applyFill="1" applyBorder="1" applyAlignment="1" applyProtection="1">
      <alignment horizontal="left" vertical="center"/>
      <protection locked="0"/>
    </xf>
    <xf numFmtId="0" fontId="62" fillId="0" borderId="8" xfId="0" applyFont="1" applyBorder="1" applyAlignment="1" applyProtection="1">
      <alignment horizontal="center" vertical="center" shrinkToFit="1"/>
      <protection locked="0"/>
    </xf>
    <xf numFmtId="0" fontId="62" fillId="0" borderId="7" xfId="0" applyFont="1" applyBorder="1" applyAlignment="1" applyProtection="1">
      <alignment horizontal="center" vertical="center" shrinkToFit="1"/>
      <protection locked="0"/>
    </xf>
    <xf numFmtId="0" fontId="62" fillId="0" borderId="9" xfId="0" applyFont="1" applyBorder="1" applyAlignment="1" applyProtection="1">
      <alignment horizontal="center" vertical="center" shrinkToFit="1"/>
      <protection locked="0"/>
    </xf>
    <xf numFmtId="177" fontId="62" fillId="0" borderId="8" xfId="0" applyNumberFormat="1" applyFont="1" applyBorder="1" applyAlignment="1" applyProtection="1">
      <alignment horizontal="center" vertical="center"/>
      <protection locked="0"/>
    </xf>
    <xf numFmtId="177" fontId="62" fillId="0" borderId="7" xfId="0" applyNumberFormat="1" applyFont="1" applyBorder="1" applyAlignment="1" applyProtection="1">
      <alignment horizontal="center" vertical="center"/>
      <protection locked="0"/>
    </xf>
    <xf numFmtId="49" fontId="88" fillId="6" borderId="2" xfId="0" applyNumberFormat="1" applyFont="1" applyFill="1" applyBorder="1" applyAlignment="1">
      <alignment horizontal="center" vertical="center"/>
    </xf>
    <xf numFmtId="49" fontId="74" fillId="8" borderId="0" xfId="0" applyNumberFormat="1" applyFont="1" applyFill="1" applyAlignment="1">
      <alignment horizontal="center" vertical="center"/>
    </xf>
    <xf numFmtId="49" fontId="74" fillId="8" borderId="6" xfId="0" applyNumberFormat="1" applyFont="1" applyFill="1" applyBorder="1" applyAlignment="1">
      <alignment horizontal="center" vertical="center"/>
    </xf>
    <xf numFmtId="49" fontId="113" fillId="8" borderId="0" xfId="1" applyNumberFormat="1" applyFont="1" applyFill="1" applyAlignment="1" applyProtection="1">
      <alignment horizontal="left" vertical="center"/>
      <protection locked="0"/>
    </xf>
    <xf numFmtId="49" fontId="104" fillId="8" borderId="0" xfId="0" applyNumberFormat="1" applyFont="1" applyFill="1" applyAlignment="1">
      <alignment horizontal="center" vertical="center"/>
    </xf>
    <xf numFmtId="49" fontId="74" fillId="7" borderId="0" xfId="0" applyNumberFormat="1" applyFont="1" applyFill="1" applyAlignment="1">
      <alignment horizontal="center" vertical="center"/>
    </xf>
    <xf numFmtId="49" fontId="74" fillId="7" borderId="6" xfId="0" applyNumberFormat="1" applyFont="1" applyFill="1" applyBorder="1" applyAlignment="1">
      <alignment horizontal="center" vertical="center"/>
    </xf>
    <xf numFmtId="49" fontId="62" fillId="0" borderId="8" xfId="0" applyNumberFormat="1" applyFont="1" applyBorder="1" applyAlignment="1" applyProtection="1">
      <alignment horizontal="center" vertical="center"/>
      <protection locked="0"/>
    </xf>
    <xf numFmtId="49" fontId="62" fillId="0" borderId="7" xfId="0" applyNumberFormat="1" applyFont="1" applyBorder="1" applyAlignment="1" applyProtection="1">
      <alignment horizontal="center" vertical="center"/>
      <protection locked="0"/>
    </xf>
    <xf numFmtId="49" fontId="62" fillId="0" borderId="9" xfId="0" applyNumberFormat="1" applyFont="1" applyBorder="1" applyAlignment="1" applyProtection="1">
      <alignment horizontal="center" vertical="center"/>
      <protection locked="0"/>
    </xf>
    <xf numFmtId="49" fontId="74" fillId="8" borderId="3" xfId="0" applyNumberFormat="1" applyFont="1" applyFill="1" applyBorder="1" applyAlignment="1">
      <alignment horizontal="center" vertical="center"/>
    </xf>
    <xf numFmtId="177" fontId="62" fillId="0" borderId="9" xfId="0" applyNumberFormat="1" applyFont="1" applyBorder="1" applyAlignment="1" applyProtection="1">
      <alignment horizontal="center" vertical="center"/>
      <protection locked="0"/>
    </xf>
    <xf numFmtId="49" fontId="62" fillId="0" borderId="8" xfId="0" applyNumberFormat="1" applyFont="1" applyBorder="1" applyAlignment="1" applyProtection="1">
      <alignment horizontal="center" vertical="center" shrinkToFit="1"/>
      <protection locked="0"/>
    </xf>
    <xf numFmtId="49" fontId="62" fillId="0" borderId="9" xfId="0" applyNumberFormat="1" applyFont="1" applyBorder="1" applyAlignment="1" applyProtection="1">
      <alignment horizontal="center" vertical="center" shrinkToFit="1"/>
      <protection locked="0"/>
    </xf>
    <xf numFmtId="0" fontId="62" fillId="2" borderId="7" xfId="0" applyFont="1" applyFill="1" applyBorder="1" applyAlignment="1" applyProtection="1">
      <alignment horizontal="left" shrinkToFit="1"/>
      <protection locked="0"/>
    </xf>
    <xf numFmtId="0" fontId="62" fillId="2" borderId="9" xfId="0" applyFont="1" applyFill="1" applyBorder="1" applyAlignment="1" applyProtection="1">
      <alignment horizontal="left" shrinkToFit="1"/>
      <protection locked="0"/>
    </xf>
    <xf numFmtId="49" fontId="113" fillId="7" borderId="0" xfId="1" applyNumberFormat="1" applyFont="1" applyFill="1" applyAlignment="1" applyProtection="1">
      <alignment horizontal="left" vertical="center"/>
      <protection locked="0"/>
    </xf>
    <xf numFmtId="177" fontId="62" fillId="2" borderId="8" xfId="0" applyNumberFormat="1" applyFont="1" applyFill="1" applyBorder="1" applyAlignment="1" applyProtection="1">
      <alignment horizontal="center" vertical="center"/>
      <protection locked="0"/>
    </xf>
    <xf numFmtId="177" fontId="62" fillId="2" borderId="7" xfId="0" applyNumberFormat="1" applyFont="1" applyFill="1" applyBorder="1" applyAlignment="1" applyProtection="1">
      <alignment horizontal="center" vertical="center"/>
      <protection locked="0"/>
    </xf>
    <xf numFmtId="49" fontId="104" fillId="7" borderId="3" xfId="0" applyNumberFormat="1" applyFont="1" applyFill="1" applyBorder="1" applyAlignment="1">
      <alignment horizontal="center" vertical="center"/>
    </xf>
    <xf numFmtId="49" fontId="104" fillId="7" borderId="6" xfId="0" applyNumberFormat="1" applyFont="1" applyFill="1" applyBorder="1" applyAlignment="1">
      <alignment horizontal="center" vertical="center"/>
    </xf>
    <xf numFmtId="49" fontId="74" fillId="6" borderId="0" xfId="0" applyNumberFormat="1" applyFont="1" applyFill="1" applyAlignment="1">
      <alignment horizontal="center" vertical="center"/>
    </xf>
    <xf numFmtId="49" fontId="74" fillId="6" borderId="6" xfId="0" applyNumberFormat="1" applyFont="1" applyFill="1" applyBorder="1" applyAlignment="1">
      <alignment horizontal="center" vertical="center"/>
    </xf>
    <xf numFmtId="49" fontId="74" fillId="7" borderId="3" xfId="0" applyNumberFormat="1" applyFont="1" applyFill="1" applyBorder="1" applyAlignment="1">
      <alignment horizontal="center" vertical="center"/>
    </xf>
    <xf numFmtId="49" fontId="58" fillId="3" borderId="0" xfId="0" applyNumberFormat="1" applyFont="1" applyFill="1" applyAlignment="1">
      <alignment horizontal="center" vertical="center"/>
    </xf>
    <xf numFmtId="49" fontId="62" fillId="6" borderId="0" xfId="0" applyNumberFormat="1" applyFont="1" applyFill="1" applyAlignment="1">
      <alignment horizontal="right" vertical="center"/>
    </xf>
    <xf numFmtId="49" fontId="62" fillId="6" borderId="6" xfId="0" applyNumberFormat="1" applyFont="1" applyFill="1" applyBorder="1" applyAlignment="1">
      <alignment horizontal="right" vertical="center"/>
    </xf>
    <xf numFmtId="0" fontId="102" fillId="6" borderId="0" xfId="0" applyFont="1" applyFill="1" applyAlignment="1">
      <alignment horizontal="center"/>
    </xf>
    <xf numFmtId="49" fontId="104" fillId="6" borderId="3" xfId="0" applyNumberFormat="1" applyFont="1" applyFill="1" applyBorder="1" applyAlignment="1">
      <alignment horizontal="center" vertical="center"/>
    </xf>
    <xf numFmtId="49" fontId="104" fillId="6" borderId="6" xfId="0" applyNumberFormat="1" applyFont="1" applyFill="1" applyBorder="1" applyAlignment="1">
      <alignment horizontal="center" vertical="center"/>
    </xf>
    <xf numFmtId="49" fontId="104" fillId="6" borderId="0" xfId="0" applyNumberFormat="1" applyFont="1" applyFill="1" applyAlignment="1">
      <alignment horizontal="center" vertical="center"/>
    </xf>
    <xf numFmtId="0" fontId="62" fillId="2" borderId="8" xfId="0" applyFont="1" applyFill="1" applyBorder="1" applyAlignment="1" applyProtection="1">
      <alignment horizontal="center" vertical="center" shrinkToFit="1"/>
      <protection locked="0"/>
    </xf>
    <xf numFmtId="0" fontId="62" fillId="2" borderId="7" xfId="0" applyFont="1" applyFill="1" applyBorder="1" applyAlignment="1" applyProtection="1">
      <alignment horizontal="center" vertical="center" shrinkToFit="1"/>
      <protection locked="0"/>
    </xf>
    <xf numFmtId="0" fontId="62" fillId="2" borderId="9" xfId="0" applyFont="1" applyFill="1" applyBorder="1" applyAlignment="1" applyProtection="1">
      <alignment horizontal="center" vertical="center" shrinkToFit="1"/>
      <protection locked="0"/>
    </xf>
    <xf numFmtId="49" fontId="62" fillId="2" borderId="7" xfId="0" applyNumberFormat="1" applyFont="1" applyFill="1" applyBorder="1" applyAlignment="1" applyProtection="1">
      <alignment horizontal="center" vertical="center"/>
      <protection locked="0"/>
    </xf>
    <xf numFmtId="49" fontId="74" fillId="6" borderId="3" xfId="0" applyNumberFormat="1" applyFont="1" applyFill="1" applyBorder="1" applyAlignment="1">
      <alignment horizontal="center" vertical="center"/>
    </xf>
    <xf numFmtId="177" fontId="62" fillId="2" borderId="9" xfId="0" applyNumberFormat="1" applyFont="1" applyFill="1" applyBorder="1" applyAlignment="1" applyProtection="1">
      <alignment horizontal="center" vertical="center"/>
      <protection locked="0"/>
    </xf>
    <xf numFmtId="49" fontId="12" fillId="6" borderId="0" xfId="1" applyNumberFormat="1" applyFill="1" applyAlignment="1" applyProtection="1">
      <alignment horizontal="left" vertical="center"/>
      <protection locked="0"/>
    </xf>
    <xf numFmtId="49" fontId="62" fillId="8" borderId="0" xfId="0" applyNumberFormat="1" applyFont="1" applyFill="1" applyAlignment="1">
      <alignment horizontal="right" vertical="center"/>
    </xf>
    <xf numFmtId="49" fontId="62" fillId="8" borderId="6" xfId="0" applyNumberFormat="1" applyFont="1" applyFill="1" applyBorder="1" applyAlignment="1">
      <alignment horizontal="right" vertical="center"/>
    </xf>
    <xf numFmtId="0" fontId="102" fillId="8" borderId="0" xfId="0" applyFont="1" applyFill="1" applyAlignment="1">
      <alignment horizontal="center"/>
    </xf>
    <xf numFmtId="49" fontId="104" fillId="7" borderId="0" xfId="0" applyNumberFormat="1" applyFont="1" applyFill="1" applyAlignment="1">
      <alignment horizontal="center" vertical="center"/>
    </xf>
    <xf numFmtId="49" fontId="62" fillId="7" borderId="0" xfId="0" applyNumberFormat="1" applyFont="1" applyFill="1" applyAlignment="1">
      <alignment horizontal="right" vertical="center"/>
    </xf>
    <xf numFmtId="49" fontId="62" fillId="7" borderId="6" xfId="0" applyNumberFormat="1" applyFont="1" applyFill="1" applyBorder="1" applyAlignment="1">
      <alignment horizontal="right" vertical="center"/>
    </xf>
    <xf numFmtId="0" fontId="102" fillId="7" borderId="0" xfId="0" applyFont="1" applyFill="1" applyAlignment="1">
      <alignment horizontal="center"/>
    </xf>
    <xf numFmtId="0" fontId="4" fillId="3" borderId="0" xfId="0" applyFont="1" applyFill="1" applyAlignment="1">
      <alignment horizontal="center" vertical="center"/>
    </xf>
    <xf numFmtId="0" fontId="22" fillId="3" borderId="0" xfId="0" applyFont="1" applyFill="1"/>
    <xf numFmtId="49" fontId="23" fillId="2" borderId="10" xfId="0" applyNumberFormat="1" applyFont="1" applyFill="1" applyBorder="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shrinkToFit="1"/>
      <protection locked="0"/>
    </xf>
    <xf numFmtId="49" fontId="23" fillId="2" borderId="12" xfId="0" applyNumberFormat="1" applyFont="1" applyFill="1" applyBorder="1" applyAlignment="1" applyProtection="1">
      <alignment horizontal="left" vertical="center" shrinkToFit="1"/>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shrinkToFit="1"/>
      <protection locked="0"/>
    </xf>
    <xf numFmtId="49" fontId="0" fillId="2" borderId="7" xfId="0" applyNumberFormat="1" applyFill="1" applyBorder="1" applyAlignment="1" applyProtection="1">
      <alignment horizontal="left" vertical="center" shrinkToFit="1"/>
      <protection locked="0"/>
    </xf>
    <xf numFmtId="49" fontId="0" fillId="2" borderId="9" xfId="0" applyNumberFormat="1" applyFill="1" applyBorder="1" applyAlignment="1" applyProtection="1">
      <alignment horizontal="left" vertical="center" shrinkToFit="1"/>
      <protection locked="0"/>
    </xf>
    <xf numFmtId="49" fontId="1" fillId="2" borderId="8" xfId="0" applyNumberFormat="1" applyFont="1" applyFill="1" applyBorder="1" applyAlignment="1" applyProtection="1">
      <alignment horizontal="left" vertical="center"/>
      <protection locked="0"/>
    </xf>
    <xf numFmtId="49" fontId="1" fillId="2" borderId="7" xfId="0" applyNumberFormat="1" applyFont="1" applyFill="1" applyBorder="1" applyAlignment="1" applyProtection="1">
      <alignment horizontal="left" vertical="center"/>
      <protection locked="0"/>
    </xf>
    <xf numFmtId="49" fontId="1" fillId="2" borderId="9" xfId="0" applyNumberFormat="1" applyFont="1" applyFill="1" applyBorder="1" applyAlignment="1" applyProtection="1">
      <alignment horizontal="left" vertical="center"/>
      <protection locked="0"/>
    </xf>
    <xf numFmtId="49" fontId="1" fillId="2" borderId="8" xfId="0" applyNumberFormat="1" applyFont="1" applyFill="1" applyBorder="1" applyAlignment="1" applyProtection="1">
      <alignment horizontal="left" vertical="center" shrinkToFit="1"/>
      <protection locked="0"/>
    </xf>
    <xf numFmtId="49" fontId="1" fillId="2" borderId="7" xfId="0" applyNumberFormat="1" applyFont="1" applyFill="1" applyBorder="1" applyAlignment="1" applyProtection="1">
      <alignment horizontal="left" vertical="center" shrinkToFit="1"/>
      <protection locked="0"/>
    </xf>
    <xf numFmtId="49" fontId="1" fillId="2" borderId="9" xfId="0" applyNumberFormat="1" applyFont="1" applyFill="1" applyBorder="1" applyAlignment="1" applyProtection="1">
      <alignment horizontal="left" vertical="center" shrinkToFit="1"/>
      <protection locked="0"/>
    </xf>
    <xf numFmtId="0" fontId="0" fillId="2" borderId="9" xfId="0" applyFill="1" applyBorder="1" applyAlignment="1">
      <alignment horizontal="left"/>
    </xf>
    <xf numFmtId="49" fontId="12" fillId="2" borderId="8" xfId="1" applyNumberFormat="1" applyFill="1" applyBorder="1" applyAlignment="1" applyProtection="1">
      <alignment horizontal="left" vertical="center"/>
      <protection locked="0"/>
    </xf>
    <xf numFmtId="0" fontId="1" fillId="2" borderId="7" xfId="0" applyFont="1" applyFill="1" applyBorder="1" applyAlignment="1">
      <alignment horizontal="left" vertical="center" shrinkToFit="1"/>
    </xf>
    <xf numFmtId="0" fontId="1" fillId="2" borderId="9" xfId="0" applyFont="1" applyFill="1" applyBorder="1" applyAlignment="1">
      <alignment horizontal="left" vertical="center" shrinkToFit="1"/>
    </xf>
    <xf numFmtId="0" fontId="9" fillId="10" borderId="40" xfId="0" applyFont="1" applyFill="1" applyBorder="1" applyAlignment="1">
      <alignment horizontal="center" vertical="center"/>
    </xf>
    <xf numFmtId="0" fontId="9" fillId="10" borderId="41" xfId="0" applyFont="1" applyFill="1" applyBorder="1" applyAlignment="1">
      <alignment horizontal="center" vertical="center"/>
    </xf>
    <xf numFmtId="180" fontId="0" fillId="2" borderId="41" xfId="0" applyNumberFormat="1" applyFill="1" applyBorder="1" applyAlignment="1">
      <alignment horizontal="center" vertical="center"/>
    </xf>
    <xf numFmtId="0" fontId="0" fillId="2" borderId="7" xfId="0" applyFill="1" applyBorder="1" applyAlignment="1">
      <alignment horizontal="center"/>
    </xf>
    <xf numFmtId="0" fontId="0" fillId="2" borderId="9" xfId="0" applyFill="1" applyBorder="1" applyAlignment="1">
      <alignment horizontal="center"/>
    </xf>
    <xf numFmtId="49" fontId="9" fillId="10" borderId="1" xfId="0" applyNumberFormat="1" applyFont="1" applyFill="1" applyBorder="1" applyAlignment="1">
      <alignment horizontal="center" vertical="center"/>
    </xf>
    <xf numFmtId="49" fontId="9" fillId="10" borderId="40" xfId="0" applyNumberFormat="1" applyFont="1" applyFill="1" applyBorder="1" applyAlignment="1">
      <alignment horizontal="center" vertical="center"/>
    </xf>
    <xf numFmtId="179" fontId="16" fillId="2" borderId="65" xfId="0" applyNumberFormat="1" applyFont="1" applyFill="1" applyBorder="1" applyAlignment="1">
      <alignment horizontal="center" vertical="center"/>
    </xf>
    <xf numFmtId="179" fontId="16" fillId="2" borderId="66" xfId="0" applyNumberFormat="1" applyFont="1" applyFill="1" applyBorder="1" applyAlignment="1">
      <alignment horizontal="center" vertical="center"/>
    </xf>
    <xf numFmtId="49" fontId="9" fillId="10" borderId="41" xfId="0" applyNumberFormat="1" applyFont="1" applyFill="1" applyBorder="1" applyAlignment="1">
      <alignment horizontal="center" vertical="center"/>
    </xf>
    <xf numFmtId="179" fontId="0" fillId="2" borderId="41" xfId="0" applyNumberFormat="1" applyFill="1" applyBorder="1" applyAlignment="1">
      <alignment horizontal="center" vertical="center"/>
    </xf>
    <xf numFmtId="179" fontId="0" fillId="2" borderId="42" xfId="0" applyNumberFormat="1" applyFill="1" applyBorder="1" applyAlignment="1">
      <alignment horizontal="center" vertical="center"/>
    </xf>
    <xf numFmtId="180" fontId="0" fillId="2" borderId="41" xfId="0" applyNumberFormat="1" applyFill="1" applyBorder="1" applyAlignment="1">
      <alignment horizontal="center" vertical="center" shrinkToFit="1"/>
    </xf>
    <xf numFmtId="180" fontId="0" fillId="2" borderId="42" xfId="0" applyNumberFormat="1" applyFill="1" applyBorder="1" applyAlignment="1">
      <alignment horizontal="center" vertical="center" shrinkToFit="1"/>
    </xf>
    <xf numFmtId="0" fontId="0" fillId="6" borderId="0" xfId="0" applyFill="1" applyAlignment="1">
      <alignment horizontal="center" vertical="center"/>
    </xf>
    <xf numFmtId="180" fontId="0" fillId="6" borderId="0" xfId="0" applyNumberFormat="1" applyFill="1" applyAlignment="1">
      <alignment horizontal="center" vertical="center" shrinkToFit="1"/>
    </xf>
    <xf numFmtId="49" fontId="9" fillId="12" borderId="8" xfId="0" applyNumberFormat="1" applyFont="1" applyFill="1" applyBorder="1" applyAlignment="1">
      <alignment horizontal="center" vertical="center"/>
    </xf>
    <xf numFmtId="49" fontId="9" fillId="12" borderId="7" xfId="0" applyNumberFormat="1" applyFont="1" applyFill="1" applyBorder="1" applyAlignment="1">
      <alignment horizontal="center" vertical="center"/>
    </xf>
    <xf numFmtId="49" fontId="9" fillId="12" borderId="24" xfId="0" applyNumberFormat="1" applyFont="1" applyFill="1" applyBorder="1" applyAlignment="1">
      <alignment horizontal="center" vertical="center"/>
    </xf>
    <xf numFmtId="49" fontId="9" fillId="12" borderId="25" xfId="0" applyNumberFormat="1" applyFont="1" applyFill="1" applyBorder="1" applyAlignment="1">
      <alignment horizontal="center" vertical="center"/>
    </xf>
    <xf numFmtId="179" fontId="0" fillId="2" borderId="25" xfId="0" applyNumberFormat="1" applyFill="1" applyBorder="1" applyAlignment="1">
      <alignment horizontal="center" vertical="center"/>
    </xf>
    <xf numFmtId="179" fontId="0" fillId="2" borderId="26" xfId="0" applyNumberFormat="1" applyFill="1" applyBorder="1" applyAlignment="1">
      <alignment horizontal="center" vertical="center"/>
    </xf>
    <xf numFmtId="49" fontId="0" fillId="11" borderId="8" xfId="0" applyNumberFormat="1" applyFill="1" applyBorder="1" applyAlignment="1">
      <alignment vertical="center"/>
    </xf>
    <xf numFmtId="49" fontId="0" fillId="11" borderId="7" xfId="0" applyNumberFormat="1" applyFill="1" applyBorder="1" applyAlignment="1">
      <alignment vertical="center"/>
    </xf>
    <xf numFmtId="49" fontId="0" fillId="11" borderId="9" xfId="0" applyNumberFormat="1" applyFill="1" applyBorder="1" applyAlignment="1">
      <alignment vertical="center"/>
    </xf>
    <xf numFmtId="49" fontId="0" fillId="6" borderId="7" xfId="0" applyNumberFormat="1" applyFill="1" applyBorder="1" applyAlignment="1">
      <alignment horizontal="left" vertical="center"/>
    </xf>
    <xf numFmtId="49" fontId="0" fillId="18" borderId="49" xfId="0" applyNumberFormat="1" applyFill="1" applyBorder="1" applyAlignment="1">
      <alignment horizontal="left" vertical="center"/>
    </xf>
    <xf numFmtId="49" fontId="0" fillId="18" borderId="50" xfId="0" applyNumberFormat="1" applyFill="1" applyBorder="1" applyAlignment="1">
      <alignment horizontal="left" vertical="center"/>
    </xf>
    <xf numFmtId="49" fontId="0" fillId="18" borderId="51" xfId="0" applyNumberFormat="1" applyFill="1" applyBorder="1" applyAlignment="1">
      <alignment horizontal="left" vertical="center"/>
    </xf>
    <xf numFmtId="0" fontId="49" fillId="6" borderId="0" xfId="1" applyFont="1" applyFill="1" applyAlignment="1" applyProtection="1">
      <alignment horizontal="left"/>
      <protection locked="0"/>
    </xf>
    <xf numFmtId="49" fontId="15" fillId="2" borderId="13" xfId="0" applyNumberFormat="1" applyFont="1" applyFill="1" applyBorder="1" applyAlignment="1">
      <alignment horizontal="center"/>
    </xf>
    <xf numFmtId="49" fontId="15" fillId="2" borderId="14" xfId="0" applyNumberFormat="1" applyFont="1" applyFill="1" applyBorder="1" applyAlignment="1">
      <alignment horizontal="center"/>
    </xf>
    <xf numFmtId="49" fontId="15" fillId="2" borderId="15" xfId="0" applyNumberFormat="1" applyFont="1" applyFill="1" applyBorder="1" applyAlignment="1">
      <alignment horizontal="center"/>
    </xf>
    <xf numFmtId="182" fontId="26" fillId="2" borderId="13" xfId="0" applyNumberFormat="1" applyFont="1" applyFill="1" applyBorder="1" applyAlignment="1">
      <alignment horizontal="right"/>
    </xf>
    <xf numFmtId="182" fontId="26" fillId="2" borderId="14" xfId="0" applyNumberFormat="1" applyFont="1" applyFill="1" applyBorder="1" applyAlignment="1">
      <alignment horizontal="right"/>
    </xf>
    <xf numFmtId="182" fontId="26" fillId="2" borderId="15" xfId="0" applyNumberFormat="1" applyFont="1" applyFill="1" applyBorder="1" applyAlignment="1">
      <alignment horizontal="right"/>
    </xf>
    <xf numFmtId="182" fontId="26" fillId="2" borderId="13" xfId="0" applyNumberFormat="1" applyFont="1" applyFill="1" applyBorder="1" applyAlignment="1">
      <alignment horizontal="left"/>
    </xf>
    <xf numFmtId="182" fontId="26" fillId="2" borderId="14" xfId="0" applyNumberFormat="1" applyFont="1" applyFill="1" applyBorder="1" applyAlignment="1">
      <alignment horizontal="left"/>
    </xf>
    <xf numFmtId="182" fontId="26" fillId="2" borderId="15" xfId="0" applyNumberFormat="1" applyFont="1" applyFill="1" applyBorder="1" applyAlignment="1">
      <alignment horizontal="left"/>
    </xf>
    <xf numFmtId="49" fontId="19" fillId="2" borderId="16" xfId="0" applyNumberFormat="1" applyFont="1" applyFill="1" applyBorder="1" applyAlignment="1">
      <alignment horizontal="center" vertical="center"/>
    </xf>
    <xf numFmtId="49" fontId="19" fillId="2" borderId="17" xfId="0" applyNumberFormat="1" applyFont="1" applyFill="1" applyBorder="1" applyAlignment="1">
      <alignment horizontal="center" vertical="center"/>
    </xf>
    <xf numFmtId="49" fontId="19" fillId="2" borderId="18" xfId="0" applyNumberFormat="1" applyFont="1" applyFill="1" applyBorder="1" applyAlignment="1">
      <alignment horizontal="center" vertical="center"/>
    </xf>
    <xf numFmtId="49" fontId="19" fillId="2" borderId="19"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49" fontId="19" fillId="2" borderId="20" xfId="0" applyNumberFormat="1" applyFont="1" applyFill="1" applyBorder="1" applyAlignment="1">
      <alignment horizontal="center" vertical="center"/>
    </xf>
    <xf numFmtId="49" fontId="19" fillId="2" borderId="21" xfId="0" applyNumberFormat="1" applyFont="1" applyFill="1" applyBorder="1" applyAlignment="1">
      <alignment horizontal="center" vertical="center"/>
    </xf>
    <xf numFmtId="49" fontId="19" fillId="2" borderId="22" xfId="0" applyNumberFormat="1" applyFont="1" applyFill="1" applyBorder="1" applyAlignment="1">
      <alignment horizontal="center" vertical="center"/>
    </xf>
    <xf numFmtId="49" fontId="19" fillId="2" borderId="23"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49" fontId="5" fillId="6" borderId="0" xfId="0" applyNumberFormat="1" applyFont="1" applyFill="1" applyAlignment="1">
      <alignment horizontal="center" vertical="center"/>
    </xf>
    <xf numFmtId="49" fontId="17" fillId="6" borderId="0" xfId="0" applyNumberFormat="1" applyFont="1" applyFill="1" applyAlignment="1">
      <alignment horizontal="right" vertical="center"/>
    </xf>
    <xf numFmtId="49" fontId="17" fillId="6" borderId="6" xfId="0" applyNumberFormat="1" applyFont="1" applyFill="1" applyBorder="1" applyAlignment="1">
      <alignment horizontal="right" vertical="center"/>
    </xf>
    <xf numFmtId="0" fontId="51" fillId="6" borderId="0" xfId="0" applyFont="1" applyFill="1" applyAlignment="1">
      <alignment horizontal="center"/>
    </xf>
    <xf numFmtId="49" fontId="19" fillId="2" borderId="16" xfId="0" applyNumberFormat="1" applyFont="1" applyFill="1" applyBorder="1" applyAlignment="1" applyProtection="1">
      <alignment horizontal="center" vertical="center"/>
      <protection locked="0"/>
    </xf>
    <xf numFmtId="49" fontId="19" fillId="2" borderId="17" xfId="0" applyNumberFormat="1" applyFont="1" applyFill="1" applyBorder="1" applyAlignment="1" applyProtection="1">
      <alignment horizontal="center" vertical="center"/>
      <protection locked="0"/>
    </xf>
    <xf numFmtId="49" fontId="19" fillId="2" borderId="18" xfId="0" applyNumberFormat="1" applyFont="1" applyFill="1" applyBorder="1" applyAlignment="1" applyProtection="1">
      <alignment horizontal="center" vertical="center"/>
      <protection locked="0"/>
    </xf>
    <xf numFmtId="49" fontId="19" fillId="2" borderId="19" xfId="0" applyNumberFormat="1" applyFont="1" applyFill="1" applyBorder="1" applyAlignment="1" applyProtection="1">
      <alignment horizontal="center" vertical="center"/>
      <protection locked="0"/>
    </xf>
    <xf numFmtId="49" fontId="19" fillId="2" borderId="0" xfId="0" applyNumberFormat="1" applyFont="1" applyFill="1" applyAlignment="1" applyProtection="1">
      <alignment horizontal="center" vertical="center"/>
      <protection locked="0"/>
    </xf>
    <xf numFmtId="49" fontId="19" fillId="2" borderId="20" xfId="0" applyNumberFormat="1" applyFont="1" applyFill="1" applyBorder="1" applyAlignment="1" applyProtection="1">
      <alignment horizontal="center" vertical="center"/>
      <protection locked="0"/>
    </xf>
    <xf numFmtId="49" fontId="19" fillId="2" borderId="21" xfId="0" applyNumberFormat="1" applyFont="1" applyFill="1" applyBorder="1" applyAlignment="1" applyProtection="1">
      <alignment horizontal="center" vertical="center"/>
      <protection locked="0"/>
    </xf>
    <xf numFmtId="49" fontId="19" fillId="2" borderId="22" xfId="0" applyNumberFormat="1" applyFont="1" applyFill="1" applyBorder="1" applyAlignment="1" applyProtection="1">
      <alignment horizontal="center" vertical="center"/>
      <protection locked="0"/>
    </xf>
    <xf numFmtId="49" fontId="19" fillId="2" borderId="23" xfId="0" applyNumberFormat="1" applyFont="1" applyFill="1" applyBorder="1" applyAlignment="1" applyProtection="1">
      <alignment horizontal="center" vertical="center"/>
      <protection locked="0"/>
    </xf>
    <xf numFmtId="49" fontId="36" fillId="6" borderId="0" xfId="0" applyNumberFormat="1" applyFont="1" applyFill="1" applyAlignment="1">
      <alignment horizontal="left" vertical="center"/>
    </xf>
    <xf numFmtId="49" fontId="2" fillId="2" borderId="8"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9" xfId="0" applyNumberFormat="1" applyFon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9" xfId="0" applyNumberFormat="1" applyFill="1" applyBorder="1" applyAlignment="1" applyProtection="1">
      <alignment horizontal="left" vertical="center"/>
      <protection locked="0"/>
    </xf>
    <xf numFmtId="0" fontId="0" fillId="2" borderId="7" xfId="0" applyFill="1" applyBorder="1" applyAlignment="1" applyProtection="1">
      <alignment horizontal="left" shrinkToFit="1"/>
      <protection locked="0"/>
    </xf>
    <xf numFmtId="0" fontId="0" fillId="2" borderId="9" xfId="0" applyFill="1" applyBorder="1" applyAlignment="1" applyProtection="1">
      <alignment horizontal="left" shrinkToFit="1"/>
      <protection locked="0"/>
    </xf>
    <xf numFmtId="0" fontId="0" fillId="2" borderId="8"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49" fontId="2" fillId="6" borderId="0" xfId="0" applyNumberFormat="1" applyFont="1" applyFill="1" applyAlignment="1">
      <alignment horizontal="center" vertical="center"/>
    </xf>
    <xf numFmtId="49" fontId="11" fillId="6" borderId="0" xfId="0" applyNumberFormat="1" applyFont="1" applyFill="1" applyAlignment="1">
      <alignment horizontal="center" vertical="center"/>
    </xf>
    <xf numFmtId="49" fontId="11" fillId="6" borderId="6" xfId="0" applyNumberFormat="1" applyFont="1" applyFill="1" applyBorder="1" applyAlignment="1">
      <alignment horizontal="center" vertical="center"/>
    </xf>
    <xf numFmtId="49" fontId="0" fillId="2" borderId="8"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177" fontId="1" fillId="2" borderId="8" xfId="0" applyNumberFormat="1" applyFont="1" applyFill="1" applyBorder="1" applyAlignment="1" applyProtection="1">
      <alignment horizontal="center" vertical="center"/>
      <protection locked="0"/>
    </xf>
    <xf numFmtId="177" fontId="1" fillId="2" borderId="7" xfId="0" applyNumberFormat="1" applyFont="1" applyFill="1" applyBorder="1" applyAlignment="1" applyProtection="1">
      <alignment horizontal="center" vertical="center"/>
      <protection locked="0"/>
    </xf>
    <xf numFmtId="177" fontId="1" fillId="2" borderId="9" xfId="0" applyNumberFormat="1" applyFont="1" applyFill="1" applyBorder="1" applyAlignment="1" applyProtection="1">
      <alignment horizontal="center" vertical="center"/>
      <protection locked="0"/>
    </xf>
    <xf numFmtId="0" fontId="40" fillId="7" borderId="0" xfId="0" applyFont="1" applyFill="1" applyAlignment="1">
      <alignment horizontal="center"/>
    </xf>
    <xf numFmtId="49" fontId="5" fillId="7" borderId="0" xfId="0" applyNumberFormat="1" applyFont="1" applyFill="1" applyAlignment="1">
      <alignment horizontal="center" vertical="center"/>
    </xf>
    <xf numFmtId="49" fontId="17" fillId="7" borderId="0" xfId="0" applyNumberFormat="1" applyFont="1" applyFill="1" applyAlignment="1">
      <alignment horizontal="right" vertical="center"/>
    </xf>
    <xf numFmtId="49" fontId="17" fillId="7" borderId="6" xfId="0" applyNumberFormat="1" applyFont="1" applyFill="1" applyBorder="1" applyAlignment="1">
      <alignment horizontal="right" vertical="center"/>
    </xf>
    <xf numFmtId="49" fontId="2" fillId="7" borderId="0" xfId="0" applyNumberFormat="1" applyFont="1" applyFill="1" applyAlignment="1">
      <alignment horizontal="center" vertical="center"/>
    </xf>
    <xf numFmtId="49" fontId="5" fillId="8" borderId="0" xfId="0" applyNumberFormat="1" applyFont="1" applyFill="1" applyAlignment="1">
      <alignment horizontal="center" vertical="center"/>
    </xf>
    <xf numFmtId="49" fontId="17" fillId="8" borderId="0" xfId="0" applyNumberFormat="1" applyFont="1" applyFill="1" applyAlignment="1">
      <alignment horizontal="right" vertical="center"/>
    </xf>
    <xf numFmtId="49" fontId="17" fillId="8" borderId="6" xfId="0" applyNumberFormat="1" applyFont="1" applyFill="1" applyBorder="1" applyAlignment="1">
      <alignment horizontal="right" vertical="center"/>
    </xf>
    <xf numFmtId="0" fontId="40" fillId="8" borderId="0" xfId="0" applyFont="1" applyFill="1" applyAlignment="1">
      <alignment horizontal="center"/>
    </xf>
    <xf numFmtId="49" fontId="11" fillId="7" borderId="0" xfId="0" applyNumberFormat="1" applyFont="1" applyFill="1" applyAlignment="1">
      <alignment horizontal="center" vertical="center"/>
    </xf>
    <xf numFmtId="49" fontId="11" fillId="7" borderId="6" xfId="0" applyNumberFormat="1" applyFont="1" applyFill="1" applyBorder="1" applyAlignment="1">
      <alignment horizontal="center" vertical="center"/>
    </xf>
    <xf numFmtId="49" fontId="42" fillId="6" borderId="0" xfId="0" applyNumberFormat="1" applyFont="1" applyFill="1" applyAlignment="1">
      <alignment horizontal="left" vertical="center" wrapText="1"/>
    </xf>
    <xf numFmtId="49" fontId="2" fillId="8" borderId="0" xfId="0" applyNumberFormat="1" applyFont="1" applyFill="1" applyAlignment="1">
      <alignment horizontal="center" vertical="center"/>
    </xf>
    <xf numFmtId="49" fontId="11" fillId="8" borderId="0" xfId="0" applyNumberFormat="1" applyFont="1" applyFill="1" applyAlignment="1">
      <alignment horizontal="center" vertical="center"/>
    </xf>
    <xf numFmtId="49" fontId="11" fillId="8" borderId="6" xfId="0" applyNumberFormat="1" applyFont="1" applyFill="1" applyBorder="1" applyAlignment="1">
      <alignment horizontal="center" vertical="center"/>
    </xf>
    <xf numFmtId="49" fontId="26" fillId="6" borderId="2" xfId="0" applyNumberFormat="1" applyFont="1" applyFill="1" applyBorder="1" applyAlignment="1">
      <alignment horizontal="center" vertical="center"/>
    </xf>
    <xf numFmtId="49" fontId="20" fillId="2" borderId="7" xfId="1" applyNumberFormat="1" applyFont="1" applyFill="1" applyBorder="1" applyAlignment="1" applyProtection="1">
      <alignment horizontal="left" vertical="center"/>
      <protection locked="0"/>
    </xf>
    <xf numFmtId="49" fontId="20" fillId="2" borderId="9" xfId="1" applyNumberFormat="1" applyFont="1" applyFill="1" applyBorder="1" applyAlignment="1" applyProtection="1">
      <alignment horizontal="left" vertical="center"/>
      <protection locked="0"/>
    </xf>
    <xf numFmtId="49" fontId="21" fillId="2" borderId="8" xfId="0" applyNumberFormat="1" applyFont="1" applyFill="1" applyBorder="1" applyAlignment="1" applyProtection="1">
      <alignment horizontal="left" vertical="center"/>
      <protection locked="0"/>
    </xf>
    <xf numFmtId="49" fontId="21" fillId="2" borderId="7" xfId="0" applyNumberFormat="1" applyFont="1" applyFill="1" applyBorder="1" applyAlignment="1" applyProtection="1">
      <alignment horizontal="left" vertical="center"/>
      <protection locked="0"/>
    </xf>
    <xf numFmtId="49" fontId="21" fillId="2" borderId="9" xfId="0" applyNumberFormat="1" applyFont="1" applyFill="1" applyBorder="1" applyAlignment="1" applyProtection="1">
      <alignment horizontal="left" vertical="center"/>
      <protection locked="0"/>
    </xf>
    <xf numFmtId="49" fontId="20" fillId="2" borderId="8" xfId="1" applyNumberFormat="1" applyFont="1" applyFill="1" applyBorder="1" applyAlignment="1" applyProtection="1">
      <alignment horizontal="left" vertical="center"/>
      <protection locked="0"/>
    </xf>
    <xf numFmtId="0" fontId="26" fillId="15" borderId="0" xfId="0" applyFont="1" applyFill="1" applyAlignment="1">
      <alignment wrapText="1"/>
    </xf>
    <xf numFmtId="0" fontId="26" fillId="2" borderId="0" xfId="0" applyFont="1" applyFill="1"/>
    <xf numFmtId="0" fontId="15" fillId="2" borderId="0" xfId="0" applyFont="1" applyFill="1"/>
    <xf numFmtId="0" fontId="11" fillId="15" borderId="67" xfId="0" applyFont="1" applyFill="1" applyBorder="1" applyAlignment="1">
      <alignment horizontal="center" vertical="center"/>
    </xf>
    <xf numFmtId="0" fontId="11" fillId="15" borderId="68" xfId="0" applyFont="1" applyFill="1" applyBorder="1" applyAlignment="1">
      <alignment horizontal="center" vertical="center"/>
    </xf>
    <xf numFmtId="0" fontId="11" fillId="15" borderId="69" xfId="0" applyFont="1" applyFill="1" applyBorder="1" applyAlignment="1">
      <alignment horizontal="center" vertical="center"/>
    </xf>
    <xf numFmtId="0" fontId="11" fillId="15" borderId="70" xfId="0" applyFont="1" applyFill="1" applyBorder="1" applyAlignment="1">
      <alignment horizontal="center" vertical="center"/>
    </xf>
    <xf numFmtId="0" fontId="57" fillId="20" borderId="71" xfId="0" applyFont="1" applyFill="1" applyBorder="1" applyAlignment="1">
      <alignment horizontal="center" vertical="center"/>
    </xf>
    <xf numFmtId="0" fontId="57" fillId="20" borderId="72" xfId="0" applyFont="1" applyFill="1" applyBorder="1" applyAlignment="1">
      <alignment horizontal="center" vertical="center"/>
    </xf>
    <xf numFmtId="0" fontId="34" fillId="2" borderId="0" xfId="0" applyFont="1" applyFill="1" applyAlignment="1">
      <alignment horizontal="center" wrapText="1"/>
    </xf>
    <xf numFmtId="0" fontId="43" fillId="2" borderId="0" xfId="0" applyFont="1" applyFill="1" applyAlignment="1">
      <alignment horizontal="center" wrapText="1"/>
    </xf>
    <xf numFmtId="0" fontId="26" fillId="2" borderId="0" xfId="0" applyFont="1" applyFill="1" applyAlignment="1">
      <alignment horizontal="left" wrapText="1"/>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s>
  <dxfs count="6">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B7F3FF"/>
      <rgbColor rgb="00660066"/>
      <rgbColor rgb="00FF8080"/>
      <rgbColor rgb="000066CC"/>
      <rgbColor rgb="00CCCCFF"/>
      <rgbColor rgb="00000080"/>
      <rgbColor rgb="00FF00FF"/>
      <rgbColor rgb="00FFFF00"/>
      <rgbColor rgb="00B3FFFD"/>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20104;&#28204;&#22320;&#28857;&#30331;&#37682;!Print_Area"/><Relationship Id="rId2" Type="http://schemas.openxmlformats.org/officeDocument/2006/relationships/hyperlink" Target="#&#32004;&#27454;!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emf"/><Relationship Id="rId4" Type="http://schemas.openxmlformats.org/officeDocument/2006/relationships/hyperlink" Target="#&#12504;&#12523;&#12503;!A1"/></Relationships>
</file>

<file path=xl/drawings/_rels/drawing2.xml.rels><?xml version="1.0" encoding="UTF-8" standalone="yes"?>
<Relationships xmlns="http://schemas.openxmlformats.org/package/2006/relationships"><Relationship Id="rId2" Type="http://schemas.openxmlformats.org/officeDocument/2006/relationships/hyperlink" Target="#&#12504;&#12523;&#12503;!A1"/><Relationship Id="rId1" Type="http://schemas.openxmlformats.org/officeDocument/2006/relationships/hyperlink" Target="#&#20225;&#26989;&#24773;&#22577;&#20837;&#21147;!A1"/></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20</xdr:col>
      <xdr:colOff>114300</xdr:colOff>
      <xdr:row>10</xdr:row>
      <xdr:rowOff>66675</xdr:rowOff>
    </xdr:from>
    <xdr:to>
      <xdr:col>26</xdr:col>
      <xdr:colOff>104775</xdr:colOff>
      <xdr:row>13</xdr:row>
      <xdr:rowOff>66675</xdr:rowOff>
    </xdr:to>
    <xdr:grpSp>
      <xdr:nvGrpSpPr>
        <xdr:cNvPr id="28395" name="Group 2116" descr="あああああ">
          <a:extLst>
            <a:ext uri="{FF2B5EF4-FFF2-40B4-BE49-F238E27FC236}">
              <a16:creationId xmlns:a16="http://schemas.microsoft.com/office/drawing/2014/main" id="{00000000-0008-0000-0000-0000EB6E0000}"/>
            </a:ext>
          </a:extLst>
        </xdr:cNvPr>
        <xdr:cNvGrpSpPr>
          <a:grpSpLocks/>
        </xdr:cNvGrpSpPr>
      </xdr:nvGrpSpPr>
      <xdr:grpSpPr bwMode="auto">
        <a:xfrm>
          <a:off x="6134100" y="1990725"/>
          <a:ext cx="1819275" cy="485775"/>
          <a:chOff x="3665" y="583"/>
          <a:chExt cx="1204" cy="302"/>
        </a:xfrm>
      </xdr:grpSpPr>
      <xdr:sp macro="" textlink="">
        <xdr:nvSpPr>
          <xdr:cNvPr id="11333" name="角丸四角形 11">
            <a:extLst>
              <a:ext uri="{FF2B5EF4-FFF2-40B4-BE49-F238E27FC236}">
                <a16:creationId xmlns:a16="http://schemas.microsoft.com/office/drawing/2014/main" id="{00000000-0008-0000-0000-0000452C0000}"/>
              </a:ext>
            </a:extLst>
          </xdr:cNvPr>
          <xdr:cNvSpPr>
            <a:spLocks noChangeArrowheads="1"/>
          </xdr:cNvSpPr>
        </xdr:nvSpPr>
        <xdr:spPr bwMode="auto">
          <a:xfrm>
            <a:off x="3665" y="583"/>
            <a:ext cx="1204" cy="266"/>
          </a:xfrm>
          <a:prstGeom prst="roundRect">
            <a:avLst>
              <a:gd name="adj" fmla="val 37486"/>
            </a:avLst>
          </a:prstGeom>
          <a:gradFill rotWithShape="1">
            <a:gsLst>
              <a:gs pos="0">
                <a:srgbClr val="FFB977"/>
              </a:gs>
              <a:gs pos="100000">
                <a:srgbClr val="FF932B"/>
              </a:gs>
            </a:gsLst>
            <a:lin ang="5400000"/>
          </a:gradFill>
          <a:ln w="9525">
            <a:solidFill>
              <a:srgbClr val="FFFFFF"/>
            </a:solidFill>
            <a:round/>
            <a:headEnd/>
            <a:tailEnd/>
          </a:ln>
          <a:effectLst/>
        </xdr:spPr>
        <xdr:txBody>
          <a:bodyPr vertOverflow="clip" wrap="square" lIns="91440" tIns="45720" rIns="91440" bIns="45720" anchor="ctr" upright="1"/>
          <a:lstStyle/>
          <a:p>
            <a:pPr algn="ctr" rtl="0">
              <a:defRPr sz="1000"/>
            </a:pPr>
            <a:endParaRPr lang="ja-JP" altLang="en-US" sz="1800" b="0" i="0" u="none" strike="noStrike" baseline="0">
              <a:solidFill>
                <a:srgbClr val="FFFFFF"/>
              </a:solidFill>
              <a:latin typeface="ＭＳ Ｐゴシック"/>
              <a:ea typeface="ＭＳ Ｐゴシック"/>
            </a:endParaRPr>
          </a:p>
          <a:p>
            <a:pPr algn="ctr" rtl="0">
              <a:lnSpc>
                <a:spcPts val="1100"/>
              </a:lnSpc>
              <a:defRPr sz="1000"/>
            </a:pPr>
            <a:endParaRPr lang="ja-JP" altLang="en-US"/>
          </a:p>
        </xdr:txBody>
      </xdr:sp>
      <xdr:pic>
        <xdr:nvPicPr>
          <xdr:cNvPr id="28410" name="テキスト ボックス 12">
            <a:extLst>
              <a:ext uri="{FF2B5EF4-FFF2-40B4-BE49-F238E27FC236}">
                <a16:creationId xmlns:a16="http://schemas.microsoft.com/office/drawing/2014/main" id="{00000000-0008-0000-0000-0000FA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 y="588"/>
            <a:ext cx="1077" cy="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xdr:row>
      <xdr:rowOff>219075</xdr:rowOff>
    </xdr:from>
    <xdr:to>
      <xdr:col>26</xdr:col>
      <xdr:colOff>219075</xdr:colOff>
      <xdr:row>5</xdr:row>
      <xdr:rowOff>66675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52400" y="466725"/>
          <a:ext cx="8267700"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p>
      </xdr:txBody>
    </xdr:sp>
    <xdr:clientData/>
  </xdr:twoCellAnchor>
  <xdr:twoCellAnchor>
    <xdr:from>
      <xdr:col>25</xdr:col>
      <xdr:colOff>295275</xdr:colOff>
      <xdr:row>10</xdr:row>
      <xdr:rowOff>28575</xdr:rowOff>
    </xdr:from>
    <xdr:to>
      <xdr:col>27</xdr:col>
      <xdr:colOff>257175</xdr:colOff>
      <xdr:row>11</xdr:row>
      <xdr:rowOff>142875</xdr:rowOff>
    </xdr:to>
    <xdr:sp macro="" textlink="">
      <xdr:nvSpPr>
        <xdr:cNvPr id="28397" name="AutoShape 2190">
          <a:extLst>
            <a:ext uri="{FF2B5EF4-FFF2-40B4-BE49-F238E27FC236}">
              <a16:creationId xmlns:a16="http://schemas.microsoft.com/office/drawing/2014/main" id="{00000000-0008-0000-0000-0000ED6E0000}"/>
            </a:ext>
          </a:extLst>
        </xdr:cNvPr>
        <xdr:cNvSpPr>
          <a:spLocks noChangeArrowheads="1"/>
        </xdr:cNvSpPr>
      </xdr:nvSpPr>
      <xdr:spPr bwMode="auto">
        <a:xfrm>
          <a:off x="7839075" y="1866900"/>
          <a:ext cx="571500" cy="238125"/>
        </a:xfrm>
        <a:prstGeom prst="curvedDownArrow">
          <a:avLst>
            <a:gd name="adj1" fmla="val 48000"/>
            <a:gd name="adj2" fmla="val 96000"/>
            <a:gd name="adj3" fmla="val 33333"/>
          </a:avLst>
        </a:prstGeom>
        <a:solidFill>
          <a:srgbClr val="FF0000"/>
        </a:solidFill>
        <a:ln w="38100">
          <a:solidFill>
            <a:srgbClr val="FF0000"/>
          </a:solidFill>
          <a:miter lim="800000"/>
          <a:headEnd/>
          <a:tailEnd/>
        </a:ln>
      </xdr:spPr>
    </xdr:sp>
    <xdr:clientData/>
  </xdr:twoCellAnchor>
  <xdr:twoCellAnchor>
    <xdr:from>
      <xdr:col>25</xdr:col>
      <xdr:colOff>276225</xdr:colOff>
      <xdr:row>4</xdr:row>
      <xdr:rowOff>9525</xdr:rowOff>
    </xdr:from>
    <xdr:to>
      <xdr:col>29</xdr:col>
      <xdr:colOff>209550</xdr:colOff>
      <xdr:row>6</xdr:row>
      <xdr:rowOff>57150</xdr:rowOff>
    </xdr:to>
    <xdr:sp macro="" textlink="">
      <xdr:nvSpPr>
        <xdr:cNvPr id="14" name="Rectangle 1">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rrowheads="1"/>
        </xdr:cNvSpPr>
      </xdr:nvSpPr>
      <xdr:spPr bwMode="auto">
        <a:xfrm>
          <a:off x="7820025" y="876300"/>
          <a:ext cx="1152525"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en-US" altLang="ja-JP" sz="1200" b="0" i="0" u="none" strike="noStrike" baseline="0">
              <a:solidFill>
                <a:srgbClr val="000000"/>
              </a:solidFill>
              <a:latin typeface="ＭＳ Ｐゴシック"/>
              <a:ea typeface="ＭＳ Ｐゴシック"/>
            </a:rPr>
            <a:t>KAIHO</a:t>
          </a:r>
          <a:r>
            <a:rPr lang="ja-JP" altLang="en-US" sz="1200" b="0" i="0" u="none" strike="noStrike" baseline="0">
              <a:solidFill>
                <a:srgbClr val="000000"/>
              </a:solidFill>
              <a:latin typeface="ＭＳ Ｐゴシック"/>
              <a:ea typeface="ＭＳ Ｐゴシック"/>
            </a:rPr>
            <a:t>約款へ</a:t>
          </a:r>
          <a:endParaRPr lang="ja-JP" altLang="en-US"/>
        </a:p>
      </xdr:txBody>
    </xdr:sp>
    <xdr:clientData fPrintsWithSheet="0"/>
  </xdr:twoCellAnchor>
  <xdr:twoCellAnchor>
    <xdr:from>
      <xdr:col>24</xdr:col>
      <xdr:colOff>114300</xdr:colOff>
      <xdr:row>62</xdr:row>
      <xdr:rowOff>57150</xdr:rowOff>
    </xdr:from>
    <xdr:to>
      <xdr:col>30</xdr:col>
      <xdr:colOff>114300</xdr:colOff>
      <xdr:row>64</xdr:row>
      <xdr:rowOff>133350</xdr:rowOff>
    </xdr:to>
    <xdr:sp macro="" textlink="">
      <xdr:nvSpPr>
        <xdr:cNvPr id="15" name="Rectangle 1">
          <a:hlinkClick xmlns:r="http://schemas.openxmlformats.org/officeDocument/2006/relationships" r:id="rId3"/>
          <a:extLst>
            <a:ext uri="{FF2B5EF4-FFF2-40B4-BE49-F238E27FC236}">
              <a16:creationId xmlns:a16="http://schemas.microsoft.com/office/drawing/2014/main" id="{00000000-0008-0000-0000-00000F000000}"/>
            </a:ext>
          </a:extLst>
        </xdr:cNvPr>
        <xdr:cNvSpPr>
          <a:spLocks noChangeArrowheads="1"/>
        </xdr:cNvSpPr>
      </xdr:nvSpPr>
      <xdr:spPr bwMode="auto">
        <a:xfrm>
          <a:off x="7353300" y="10201275"/>
          <a:ext cx="1828800"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a:t>次へ　予測地点登録</a:t>
          </a:r>
        </a:p>
      </xdr:txBody>
    </xdr:sp>
    <xdr:clientData fPrintsWithSheet="0"/>
  </xdr:twoCellAnchor>
  <xdr:twoCellAnchor>
    <xdr:from>
      <xdr:col>24</xdr:col>
      <xdr:colOff>123825</xdr:colOff>
      <xdr:row>66</xdr:row>
      <xdr:rowOff>9525</xdr:rowOff>
    </xdr:from>
    <xdr:to>
      <xdr:col>30</xdr:col>
      <xdr:colOff>123825</xdr:colOff>
      <xdr:row>68</xdr:row>
      <xdr:rowOff>85725</xdr:rowOff>
    </xdr:to>
    <xdr:sp macro="" textlink="">
      <xdr:nvSpPr>
        <xdr:cNvPr id="19" name="Rectangle 1">
          <a:hlinkClick xmlns:r="http://schemas.openxmlformats.org/officeDocument/2006/relationships" r:id="rId4"/>
          <a:extLst>
            <a:ext uri="{FF2B5EF4-FFF2-40B4-BE49-F238E27FC236}">
              <a16:creationId xmlns:a16="http://schemas.microsoft.com/office/drawing/2014/main" id="{00000000-0008-0000-0000-000013000000}"/>
            </a:ext>
          </a:extLst>
        </xdr:cNvPr>
        <xdr:cNvSpPr>
          <a:spLocks noChangeArrowheads="1"/>
        </xdr:cNvSpPr>
      </xdr:nvSpPr>
      <xdr:spPr bwMode="auto">
        <a:xfrm>
          <a:off x="7362825" y="10839450"/>
          <a:ext cx="1828800"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a:t>ヘルプ　質問集</a:t>
          </a:r>
        </a:p>
      </xdr:txBody>
    </xdr:sp>
    <xdr:clientData fPrintsWithSheet="0"/>
  </xdr:twoCellAnchor>
  <xdr:twoCellAnchor editAs="oneCell">
    <xdr:from>
      <xdr:col>15</xdr:col>
      <xdr:colOff>19050</xdr:colOff>
      <xdr:row>24</xdr:row>
      <xdr:rowOff>47625</xdr:rowOff>
    </xdr:from>
    <xdr:to>
      <xdr:col>29</xdr:col>
      <xdr:colOff>38100</xdr:colOff>
      <xdr:row>42</xdr:row>
      <xdr:rowOff>47625</xdr:rowOff>
    </xdr:to>
    <xdr:pic>
      <xdr:nvPicPr>
        <xdr:cNvPr id="28401" name="図 15">
          <a:extLst>
            <a:ext uri="{FF2B5EF4-FFF2-40B4-BE49-F238E27FC236}">
              <a16:creationId xmlns:a16="http://schemas.microsoft.com/office/drawing/2014/main" id="{00000000-0008-0000-0000-0000F16E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16911"/>
        <a:stretch>
          <a:fillRect/>
        </a:stretch>
      </xdr:blipFill>
      <xdr:spPr bwMode="auto">
        <a:xfrm>
          <a:off x="4514850" y="4210050"/>
          <a:ext cx="42862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57150</xdr:colOff>
          <xdr:row>32</xdr:row>
          <xdr:rowOff>9525</xdr:rowOff>
        </xdr:from>
        <xdr:to>
          <xdr:col>14</xdr:col>
          <xdr:colOff>247650</xdr:colOff>
          <xdr:row>33</xdr:row>
          <xdr:rowOff>9525</xdr:rowOff>
        </xdr:to>
        <xdr:sp macro="" textlink="">
          <xdr:nvSpPr>
            <xdr:cNvPr id="27943" name="Check Box 5415" hidden="1">
              <a:extLst>
                <a:ext uri="{63B3BB69-23CF-44E3-9099-C40C66FF867C}">
                  <a14:compatExt spid="_x0000_s27943"/>
                </a:ext>
                <a:ext uri="{FF2B5EF4-FFF2-40B4-BE49-F238E27FC236}">
                  <a16:creationId xmlns:a16="http://schemas.microsoft.com/office/drawing/2014/main" id="{00000000-0008-0000-0000-0000276D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34</xdr:row>
          <xdr:rowOff>9525</xdr:rowOff>
        </xdr:from>
        <xdr:to>
          <xdr:col>14</xdr:col>
          <xdr:colOff>238125</xdr:colOff>
          <xdr:row>35</xdr:row>
          <xdr:rowOff>9525</xdr:rowOff>
        </xdr:to>
        <xdr:sp macro="" textlink="">
          <xdr:nvSpPr>
            <xdr:cNvPr id="27944" name="Check Box 5416" hidden="1">
              <a:extLst>
                <a:ext uri="{63B3BB69-23CF-44E3-9099-C40C66FF867C}">
                  <a14:compatExt spid="_x0000_s27944"/>
                </a:ext>
                <a:ext uri="{FF2B5EF4-FFF2-40B4-BE49-F238E27FC236}">
                  <a16:creationId xmlns:a16="http://schemas.microsoft.com/office/drawing/2014/main" id="{00000000-0008-0000-0000-0000286D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15</xdr:col>
      <xdr:colOff>9525</xdr:colOff>
      <xdr:row>42</xdr:row>
      <xdr:rowOff>47625</xdr:rowOff>
    </xdr:from>
    <xdr:to>
      <xdr:col>29</xdr:col>
      <xdr:colOff>28575</xdr:colOff>
      <xdr:row>42</xdr:row>
      <xdr:rowOff>333375</xdr:rowOff>
    </xdr:to>
    <xdr:pic>
      <xdr:nvPicPr>
        <xdr:cNvPr id="28405" name="図 15">
          <a:extLst>
            <a:ext uri="{FF2B5EF4-FFF2-40B4-BE49-F238E27FC236}">
              <a16:creationId xmlns:a16="http://schemas.microsoft.com/office/drawing/2014/main" id="{00000000-0008-0000-0000-0000F56E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91222"/>
        <a:stretch>
          <a:fillRect/>
        </a:stretch>
      </xdr:blipFill>
      <xdr:spPr bwMode="auto">
        <a:xfrm>
          <a:off x="4505325" y="6877050"/>
          <a:ext cx="4286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86592</xdr:colOff>
      <xdr:row>40</xdr:row>
      <xdr:rowOff>86597</xdr:rowOff>
    </xdr:from>
    <xdr:ext cx="829394"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57751" y="6632870"/>
          <a:ext cx="829394"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latin typeface="Meiryo UI" panose="020B0604030504040204" pitchFamily="50" charset="-128"/>
              <a:ea typeface="Meiryo UI" panose="020B0604030504040204" pitchFamily="50" charset="-128"/>
            </a:rPr>
            <a:t>任意オプション</a:t>
          </a:r>
        </a:p>
      </xdr:txBody>
    </xdr:sp>
    <xdr:clientData/>
  </xdr:oneCellAnchor>
  <xdr:oneCellAnchor>
    <xdr:from>
      <xdr:col>16</xdr:col>
      <xdr:colOff>100448</xdr:colOff>
      <xdr:row>42</xdr:row>
      <xdr:rowOff>22519</xdr:rowOff>
    </xdr:from>
    <xdr:ext cx="829394" cy="282898"/>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71607" y="6889178"/>
          <a:ext cx="829394"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latin typeface="Meiryo UI" panose="020B0604030504040204" pitchFamily="50" charset="-128"/>
              <a:ea typeface="Meiryo UI" panose="020B0604030504040204" pitchFamily="50" charset="-128"/>
            </a:rPr>
            <a:t>有料オプション</a:t>
          </a:r>
        </a:p>
      </xdr:txBody>
    </xdr:sp>
    <xdr:clientData/>
  </xdr:oneCellAnchor>
  <xdr:twoCellAnchor>
    <xdr:from>
      <xdr:col>15</xdr:col>
      <xdr:colOff>19050</xdr:colOff>
      <xdr:row>42</xdr:row>
      <xdr:rowOff>38100</xdr:rowOff>
    </xdr:from>
    <xdr:to>
      <xdr:col>20</xdr:col>
      <xdr:colOff>57150</xdr:colOff>
      <xdr:row>42</xdr:row>
      <xdr:rowOff>38100</xdr:rowOff>
    </xdr:to>
    <xdr:cxnSp macro="">
      <xdr:nvCxnSpPr>
        <xdr:cNvPr id="28408" name="直線コネクタ 3">
          <a:extLst>
            <a:ext uri="{FF2B5EF4-FFF2-40B4-BE49-F238E27FC236}">
              <a16:creationId xmlns:a16="http://schemas.microsoft.com/office/drawing/2014/main" id="{00000000-0008-0000-0000-0000F86E0000}"/>
            </a:ext>
          </a:extLst>
        </xdr:cNvPr>
        <xdr:cNvCxnSpPr>
          <a:cxnSpLocks noChangeShapeType="1"/>
        </xdr:cNvCxnSpPr>
      </xdr:nvCxnSpPr>
      <xdr:spPr bwMode="auto">
        <a:xfrm>
          <a:off x="4514850" y="6867525"/>
          <a:ext cx="1562100" cy="0"/>
        </a:xfrm>
        <a:prstGeom prst="line">
          <a:avLst/>
        </a:prstGeom>
        <a:noFill/>
        <a:ln w="9525" algn="ctr">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xdr:col>
      <xdr:colOff>161925</xdr:colOff>
      <xdr:row>76</xdr:row>
      <xdr:rowOff>38101</xdr:rowOff>
    </xdr:from>
    <xdr:to>
      <xdr:col>4</xdr:col>
      <xdr:colOff>103568</xdr:colOff>
      <xdr:row>79</xdr:row>
      <xdr:rowOff>142875</xdr:rowOff>
    </xdr:to>
    <xdr:pic>
      <xdr:nvPicPr>
        <xdr:cNvPr id="4" name="図 3">
          <a:extLst>
            <a:ext uri="{FF2B5EF4-FFF2-40B4-BE49-F238E27FC236}">
              <a16:creationId xmlns:a16="http://schemas.microsoft.com/office/drawing/2014/main" id="{6BCBD2B1-3A5A-0C01-56E8-86C2898426B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71475" y="13182601"/>
          <a:ext cx="856043" cy="676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123825</xdr:colOff>
      <xdr:row>110</xdr:row>
      <xdr:rowOff>38100</xdr:rowOff>
    </xdr:from>
    <xdr:to>
      <xdr:col>27</xdr:col>
      <xdr:colOff>276225</xdr:colOff>
      <xdr:row>113</xdr:row>
      <xdr:rowOff>0</xdr:rowOff>
    </xdr:to>
    <xdr:sp macro="" textlink="">
      <xdr:nvSpPr>
        <xdr:cNvPr id="9972" name="Rectangle 1">
          <a:hlinkClick xmlns:r="http://schemas.openxmlformats.org/officeDocument/2006/relationships" r:id="rId1"/>
          <a:extLst>
            <a:ext uri="{FF2B5EF4-FFF2-40B4-BE49-F238E27FC236}">
              <a16:creationId xmlns:a16="http://schemas.microsoft.com/office/drawing/2014/main" id="{00000000-0008-0000-0100-0000F4260000}"/>
            </a:ext>
          </a:extLst>
        </xdr:cNvPr>
        <xdr:cNvSpPr>
          <a:spLocks noChangeArrowheads="1"/>
        </xdr:cNvSpPr>
      </xdr:nvSpPr>
      <xdr:spPr bwMode="auto">
        <a:xfrm>
          <a:off x="8124825" y="15954375"/>
          <a:ext cx="1152525"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b="0" i="0" u="none" strike="noStrike" baseline="0">
              <a:solidFill>
                <a:srgbClr val="000000"/>
              </a:solidFill>
              <a:latin typeface="ＭＳ Ｐゴシック"/>
              <a:ea typeface="ＭＳ Ｐゴシック"/>
            </a:rPr>
            <a:t>前へ</a:t>
          </a:r>
        </a:p>
        <a:p>
          <a:pPr algn="ctr" rtl="0">
            <a:lnSpc>
              <a:spcPts val="1300"/>
            </a:lnSpc>
            <a:defRPr sz="1000"/>
          </a:pPr>
          <a:r>
            <a:rPr lang="ja-JP" altLang="en-US" sz="1200" b="0" i="0" u="none" strike="noStrike" baseline="0">
              <a:solidFill>
                <a:srgbClr val="000000"/>
              </a:solidFill>
              <a:latin typeface="ＭＳ Ｐゴシック"/>
              <a:ea typeface="ＭＳ Ｐゴシック"/>
            </a:rPr>
            <a:t>企業情報登録</a:t>
          </a:r>
          <a:endParaRPr lang="ja-JP" altLang="en-US"/>
        </a:p>
      </xdr:txBody>
    </xdr:sp>
    <xdr:clientData fPrintsWithSheet="0"/>
  </xdr:twoCellAnchor>
  <xdr:twoCellAnchor>
    <xdr:from>
      <xdr:col>0</xdr:col>
      <xdr:colOff>200025</xdr:colOff>
      <xdr:row>6</xdr:row>
      <xdr:rowOff>95250</xdr:rowOff>
    </xdr:from>
    <xdr:to>
      <xdr:col>28</xdr:col>
      <xdr:colOff>76200</xdr:colOff>
      <xdr:row>29</xdr:row>
      <xdr:rowOff>76200</xdr:rowOff>
    </xdr:to>
    <xdr:sp macro="" textlink="">
      <xdr:nvSpPr>
        <xdr:cNvPr id="27048" name="Rectangle 893">
          <a:extLst>
            <a:ext uri="{FF2B5EF4-FFF2-40B4-BE49-F238E27FC236}">
              <a16:creationId xmlns:a16="http://schemas.microsoft.com/office/drawing/2014/main" id="{00000000-0008-0000-0100-0000A8690000}"/>
            </a:ext>
          </a:extLst>
        </xdr:cNvPr>
        <xdr:cNvSpPr>
          <a:spLocks noChangeArrowheads="1"/>
        </xdr:cNvSpPr>
      </xdr:nvSpPr>
      <xdr:spPr bwMode="auto">
        <a:xfrm>
          <a:off x="200025" y="962025"/>
          <a:ext cx="9210675" cy="3486150"/>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34</xdr:row>
      <xdr:rowOff>104775</xdr:rowOff>
    </xdr:from>
    <xdr:to>
      <xdr:col>28</xdr:col>
      <xdr:colOff>76200</xdr:colOff>
      <xdr:row>57</xdr:row>
      <xdr:rowOff>95250</xdr:rowOff>
    </xdr:to>
    <xdr:sp macro="" textlink="">
      <xdr:nvSpPr>
        <xdr:cNvPr id="27049" name="Rectangle 898">
          <a:extLst>
            <a:ext uri="{FF2B5EF4-FFF2-40B4-BE49-F238E27FC236}">
              <a16:creationId xmlns:a16="http://schemas.microsoft.com/office/drawing/2014/main" id="{00000000-0008-0000-0100-0000A9690000}"/>
            </a:ext>
          </a:extLst>
        </xdr:cNvPr>
        <xdr:cNvSpPr>
          <a:spLocks noChangeArrowheads="1"/>
        </xdr:cNvSpPr>
      </xdr:nvSpPr>
      <xdr:spPr bwMode="auto">
        <a:xfrm>
          <a:off x="200025" y="5219700"/>
          <a:ext cx="9210675" cy="3495675"/>
        </a:xfrm>
        <a:prstGeom prst="rect">
          <a:avLst/>
        </a:prstGeom>
        <a:noFill/>
        <a:ln w="9525">
          <a:solidFill>
            <a:srgbClr val="FFFF00"/>
          </a:solidFill>
          <a:miter lim="800000"/>
          <a:headEnd/>
          <a:tailEnd/>
        </a:ln>
        <a:effectLst>
          <a:prstShdw prst="shdw17" dist="17961" dir="2700000">
            <a:srgbClr val="999900"/>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62</xdr:row>
      <xdr:rowOff>104775</xdr:rowOff>
    </xdr:from>
    <xdr:to>
      <xdr:col>28</xdr:col>
      <xdr:colOff>66675</xdr:colOff>
      <xdr:row>85</xdr:row>
      <xdr:rowOff>85725</xdr:rowOff>
    </xdr:to>
    <xdr:sp macro="" textlink="">
      <xdr:nvSpPr>
        <xdr:cNvPr id="27050" name="Rectangle 899">
          <a:extLst>
            <a:ext uri="{FF2B5EF4-FFF2-40B4-BE49-F238E27FC236}">
              <a16:creationId xmlns:a16="http://schemas.microsoft.com/office/drawing/2014/main" id="{00000000-0008-0000-0100-0000AA690000}"/>
            </a:ext>
          </a:extLst>
        </xdr:cNvPr>
        <xdr:cNvSpPr>
          <a:spLocks noChangeArrowheads="1"/>
        </xdr:cNvSpPr>
      </xdr:nvSpPr>
      <xdr:spPr bwMode="auto">
        <a:xfrm>
          <a:off x="200025" y="9467850"/>
          <a:ext cx="9201150" cy="3486150"/>
        </a:xfrm>
        <a:prstGeom prst="rect">
          <a:avLst/>
        </a:prstGeom>
        <a:noFill/>
        <a:ln w="9525">
          <a:solidFill>
            <a:srgbClr val="008000"/>
          </a:solidFill>
          <a:miter lim="800000"/>
          <a:headEnd/>
          <a:tailEnd/>
        </a:ln>
        <a:effectLst>
          <a:prstShdw prst="shdw17" dist="17961" dir="2700000">
            <a:srgbClr val="004D00"/>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xdr:row>
      <xdr:rowOff>47625</xdr:rowOff>
    </xdr:from>
    <xdr:to>
      <xdr:col>28</xdr:col>
      <xdr:colOff>257175</xdr:colOff>
      <xdr:row>4</xdr:row>
      <xdr:rowOff>47625</xdr:rowOff>
    </xdr:to>
    <xdr:sp macro="" textlink="">
      <xdr:nvSpPr>
        <xdr:cNvPr id="9973" name="Rectangle 2">
          <a:hlinkClick xmlns:r="http://schemas.openxmlformats.org/officeDocument/2006/relationships" r:id="rId2"/>
          <a:extLst>
            <a:ext uri="{FF2B5EF4-FFF2-40B4-BE49-F238E27FC236}">
              <a16:creationId xmlns:a16="http://schemas.microsoft.com/office/drawing/2014/main" id="{00000000-0008-0000-0100-0000F5260000}"/>
            </a:ext>
          </a:extLst>
        </xdr:cNvPr>
        <xdr:cNvSpPr>
          <a:spLocks noChangeArrowheads="1"/>
        </xdr:cNvSpPr>
      </xdr:nvSpPr>
      <xdr:spPr bwMode="auto">
        <a:xfrm>
          <a:off x="8353425" y="390525"/>
          <a:ext cx="1238250" cy="295275"/>
        </a:xfrm>
        <a:prstGeom prst="rect">
          <a:avLst/>
        </a:prstGeom>
        <a:solidFill>
          <a:srgbClr val="C0C0C0"/>
        </a:solidFill>
        <a:ln>
          <a:noFill/>
        </a:ln>
        <a:effectLst>
          <a:prstShdw prst="shdw17" dist="17961" dir="2700000">
            <a:srgbClr val="737373"/>
          </a:prstShdw>
        </a:effectLst>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Ｐゴシック"/>
              <a:ea typeface="ＭＳ Ｐゴシック"/>
            </a:rPr>
            <a:t>ヘルプ　質問集</a:t>
          </a:r>
          <a:endParaRPr lang="ja-JP" altLang="en-US"/>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13</xdr:col>
      <xdr:colOff>19050</xdr:colOff>
      <xdr:row>39</xdr:row>
      <xdr:rowOff>142875</xdr:rowOff>
    </xdr:from>
    <xdr:to>
      <xdr:col>14</xdr:col>
      <xdr:colOff>123825</xdr:colOff>
      <xdr:row>42</xdr:row>
      <xdr:rowOff>0</xdr:rowOff>
    </xdr:to>
    <xdr:sp macro="" textlink="">
      <xdr:nvSpPr>
        <xdr:cNvPr id="30005" name="AutoShape 6">
          <a:extLst>
            <a:ext uri="{FF2B5EF4-FFF2-40B4-BE49-F238E27FC236}">
              <a16:creationId xmlns:a16="http://schemas.microsoft.com/office/drawing/2014/main" id="{00000000-0008-0000-0200-000035750000}"/>
            </a:ext>
          </a:extLst>
        </xdr:cNvPr>
        <xdr:cNvSpPr>
          <a:spLocks noChangeArrowheads="1"/>
        </xdr:cNvSpPr>
      </xdr:nvSpPr>
      <xdr:spPr bwMode="auto">
        <a:xfrm rot="2069385">
          <a:off x="3609975" y="6858000"/>
          <a:ext cx="381000" cy="371475"/>
        </a:xfrm>
        <a:prstGeom prst="leftArrow">
          <a:avLst>
            <a:gd name="adj1" fmla="val 50000"/>
            <a:gd name="adj2" fmla="val 25641"/>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xdr:from>
      <xdr:col>23</xdr:col>
      <xdr:colOff>228600</xdr:colOff>
      <xdr:row>285</xdr:row>
      <xdr:rowOff>0</xdr:rowOff>
    </xdr:from>
    <xdr:to>
      <xdr:col>23</xdr:col>
      <xdr:colOff>228600</xdr:colOff>
      <xdr:row>285</xdr:row>
      <xdr:rowOff>0</xdr:rowOff>
    </xdr:to>
    <xdr:sp macro="" textlink="">
      <xdr:nvSpPr>
        <xdr:cNvPr id="30006" name="Line 29">
          <a:extLst>
            <a:ext uri="{FF2B5EF4-FFF2-40B4-BE49-F238E27FC236}">
              <a16:creationId xmlns:a16="http://schemas.microsoft.com/office/drawing/2014/main" id="{00000000-0008-0000-0200-000036750000}"/>
            </a:ext>
          </a:extLst>
        </xdr:cNvPr>
        <xdr:cNvSpPr>
          <a:spLocks noChangeShapeType="1"/>
        </xdr:cNvSpPr>
      </xdr:nvSpPr>
      <xdr:spPr bwMode="auto">
        <a:xfrm flipV="1">
          <a:off x="6581775" y="46672500"/>
          <a:ext cx="0" cy="0"/>
        </a:xfrm>
        <a:prstGeom prst="line">
          <a:avLst/>
        </a:prstGeom>
        <a:noFill/>
        <a:ln w="63500">
          <a:solidFill>
            <a:srgbClr val="FF0000"/>
          </a:solidFill>
          <a:round/>
          <a:headEnd/>
          <a:tailEnd type="triangle" w="med" len="med"/>
        </a:ln>
        <a:effectLst>
          <a:prstShdw prst="shdw17" dist="17961" dir="2700000">
            <a:srgbClr val="990000"/>
          </a:prstShdw>
        </a:effectLst>
        <a:extLst>
          <a:ext uri="{909E8E84-426E-40DD-AFC4-6F175D3DCCD1}">
            <a14:hiddenFill xmlns:a14="http://schemas.microsoft.com/office/drawing/2010/main">
              <a:noFill/>
            </a14:hiddenFill>
          </a:ext>
        </a:extLst>
      </xdr:spPr>
    </xdr:sp>
    <xdr:clientData/>
  </xdr:twoCellAnchor>
  <xdr:twoCellAnchor>
    <xdr:from>
      <xdr:col>11</xdr:col>
      <xdr:colOff>209550</xdr:colOff>
      <xdr:row>34</xdr:row>
      <xdr:rowOff>104775</xdr:rowOff>
    </xdr:from>
    <xdr:to>
      <xdr:col>13</xdr:col>
      <xdr:colOff>190500</xdr:colOff>
      <xdr:row>36</xdr:row>
      <xdr:rowOff>95250</xdr:rowOff>
    </xdr:to>
    <xdr:sp macro="" textlink="">
      <xdr:nvSpPr>
        <xdr:cNvPr id="30007" name="AutoShape 41">
          <a:extLst>
            <a:ext uri="{FF2B5EF4-FFF2-40B4-BE49-F238E27FC236}">
              <a16:creationId xmlns:a16="http://schemas.microsoft.com/office/drawing/2014/main" id="{00000000-0008-0000-0200-000037750000}"/>
            </a:ext>
          </a:extLst>
        </xdr:cNvPr>
        <xdr:cNvSpPr>
          <a:spLocks noChangeArrowheads="1"/>
        </xdr:cNvSpPr>
      </xdr:nvSpPr>
      <xdr:spPr bwMode="auto">
        <a:xfrm rot="-1500000">
          <a:off x="3248025" y="5915025"/>
          <a:ext cx="533400" cy="342900"/>
        </a:xfrm>
        <a:prstGeom prst="leftArrow">
          <a:avLst>
            <a:gd name="adj1" fmla="val 50000"/>
            <a:gd name="adj2" fmla="val 38889"/>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editAs="oneCell">
    <xdr:from>
      <xdr:col>18</xdr:col>
      <xdr:colOff>57150</xdr:colOff>
      <xdr:row>8</xdr:row>
      <xdr:rowOff>76200</xdr:rowOff>
    </xdr:from>
    <xdr:to>
      <xdr:col>29</xdr:col>
      <xdr:colOff>257175</xdr:colOff>
      <xdr:row>10</xdr:row>
      <xdr:rowOff>38100</xdr:rowOff>
    </xdr:to>
    <xdr:sp macro="" textlink="">
      <xdr:nvSpPr>
        <xdr:cNvPr id="12327" name="Text Box 39">
          <a:extLst>
            <a:ext uri="{FF2B5EF4-FFF2-40B4-BE49-F238E27FC236}">
              <a16:creationId xmlns:a16="http://schemas.microsoft.com/office/drawing/2014/main" id="{00000000-0008-0000-0200-000027300000}"/>
            </a:ext>
          </a:extLst>
        </xdr:cNvPr>
        <xdr:cNvSpPr txBox="1">
          <a:spLocks noChangeArrowheads="1"/>
        </xdr:cNvSpPr>
      </xdr:nvSpPr>
      <xdr:spPr bwMode="auto">
        <a:xfrm>
          <a:off x="5029200" y="1476375"/>
          <a:ext cx="3238500" cy="3048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サイト作成をお急ぎの方はお申込み下さい</a:t>
          </a:r>
          <a:endParaRPr lang="ja-JP" altLang="en-US"/>
        </a:p>
      </xdr:txBody>
    </xdr:sp>
    <xdr:clientData/>
  </xdr:twoCellAnchor>
  <xdr:twoCellAnchor>
    <xdr:from>
      <xdr:col>5</xdr:col>
      <xdr:colOff>228600</xdr:colOff>
      <xdr:row>71</xdr:row>
      <xdr:rowOff>133350</xdr:rowOff>
    </xdr:from>
    <xdr:to>
      <xdr:col>19</xdr:col>
      <xdr:colOff>238125</xdr:colOff>
      <xdr:row>73</xdr:row>
      <xdr:rowOff>38100</xdr:rowOff>
    </xdr:to>
    <xdr:sp macro="" textlink="">
      <xdr:nvSpPr>
        <xdr:cNvPr id="30009" name="Rectangle 54">
          <a:extLst>
            <a:ext uri="{FF2B5EF4-FFF2-40B4-BE49-F238E27FC236}">
              <a16:creationId xmlns:a16="http://schemas.microsoft.com/office/drawing/2014/main" id="{00000000-0008-0000-0200-000039750000}"/>
            </a:ext>
          </a:extLst>
        </xdr:cNvPr>
        <xdr:cNvSpPr>
          <a:spLocks noChangeArrowheads="1"/>
        </xdr:cNvSpPr>
      </xdr:nvSpPr>
      <xdr:spPr bwMode="auto">
        <a:xfrm>
          <a:off x="1609725" y="12458700"/>
          <a:ext cx="3876675" cy="2476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104775</xdr:colOff>
      <xdr:row>70</xdr:row>
      <xdr:rowOff>152400</xdr:rowOff>
    </xdr:from>
    <xdr:to>
      <xdr:col>23</xdr:col>
      <xdr:colOff>19050</xdr:colOff>
      <xdr:row>72</xdr:row>
      <xdr:rowOff>104775</xdr:rowOff>
    </xdr:to>
    <xdr:sp macro="" textlink="">
      <xdr:nvSpPr>
        <xdr:cNvPr id="30010" name="Line 56">
          <a:extLst>
            <a:ext uri="{FF2B5EF4-FFF2-40B4-BE49-F238E27FC236}">
              <a16:creationId xmlns:a16="http://schemas.microsoft.com/office/drawing/2014/main" id="{00000000-0008-0000-0200-00003A750000}"/>
            </a:ext>
          </a:extLst>
        </xdr:cNvPr>
        <xdr:cNvSpPr>
          <a:spLocks noChangeShapeType="1"/>
        </xdr:cNvSpPr>
      </xdr:nvSpPr>
      <xdr:spPr bwMode="auto">
        <a:xfrm flipH="1">
          <a:off x="6181725" y="12306300"/>
          <a:ext cx="190500" cy="295275"/>
        </a:xfrm>
        <a:prstGeom prst="line">
          <a:avLst/>
        </a:prstGeom>
        <a:noFill/>
        <a:ln w="38100">
          <a:solidFill>
            <a:srgbClr val="FF0000"/>
          </a:solidFill>
          <a:round/>
          <a:headEnd/>
          <a:tailEnd type="triangle" w="med" len="med"/>
        </a:ln>
        <a:effectLst>
          <a:prstShdw prst="shdw17" dist="17961" dir="2700000">
            <a:srgbClr val="990000"/>
          </a:prstShdw>
        </a:effectLst>
        <a:extLst>
          <a:ext uri="{909E8E84-426E-40DD-AFC4-6F175D3DCCD1}">
            <a14:hiddenFill xmlns:a14="http://schemas.microsoft.com/office/drawing/2010/main">
              <a:noFill/>
            </a14:hiddenFill>
          </a:ext>
        </a:extLst>
      </xdr:spPr>
    </xdr:sp>
    <xdr:clientData/>
  </xdr:twoCellAnchor>
  <xdr:twoCellAnchor>
    <xdr:from>
      <xdr:col>20</xdr:col>
      <xdr:colOff>171450</xdr:colOff>
      <xdr:row>11</xdr:row>
      <xdr:rowOff>57150</xdr:rowOff>
    </xdr:from>
    <xdr:to>
      <xdr:col>26</xdr:col>
      <xdr:colOff>152400</xdr:colOff>
      <xdr:row>13</xdr:row>
      <xdr:rowOff>57150</xdr:rowOff>
    </xdr:to>
    <xdr:grpSp>
      <xdr:nvGrpSpPr>
        <xdr:cNvPr id="30011" name="Group 61" descr="あああああ">
          <a:extLst>
            <a:ext uri="{FF2B5EF4-FFF2-40B4-BE49-F238E27FC236}">
              <a16:creationId xmlns:a16="http://schemas.microsoft.com/office/drawing/2014/main" id="{00000000-0008-0000-0200-00003B750000}"/>
            </a:ext>
          </a:extLst>
        </xdr:cNvPr>
        <xdr:cNvGrpSpPr>
          <a:grpSpLocks/>
        </xdr:cNvGrpSpPr>
      </xdr:nvGrpSpPr>
      <xdr:grpSpPr bwMode="auto">
        <a:xfrm>
          <a:off x="5774391" y="1838885"/>
          <a:ext cx="1661833" cy="336177"/>
          <a:chOff x="3665" y="583"/>
          <a:chExt cx="1204" cy="302"/>
        </a:xfrm>
      </xdr:grpSpPr>
      <xdr:sp macro="" textlink="">
        <xdr:nvSpPr>
          <xdr:cNvPr id="12350" name="角丸四角形 11">
            <a:extLst>
              <a:ext uri="{FF2B5EF4-FFF2-40B4-BE49-F238E27FC236}">
                <a16:creationId xmlns:a16="http://schemas.microsoft.com/office/drawing/2014/main" id="{00000000-0008-0000-0200-00003E300000}"/>
              </a:ext>
            </a:extLst>
          </xdr:cNvPr>
          <xdr:cNvSpPr>
            <a:spLocks noChangeArrowheads="1"/>
          </xdr:cNvSpPr>
        </xdr:nvSpPr>
        <xdr:spPr bwMode="auto">
          <a:xfrm>
            <a:off x="3665" y="583"/>
            <a:ext cx="1204" cy="268"/>
          </a:xfrm>
          <a:prstGeom prst="roundRect">
            <a:avLst>
              <a:gd name="adj" fmla="val 37486"/>
            </a:avLst>
          </a:prstGeom>
          <a:gradFill rotWithShape="1">
            <a:gsLst>
              <a:gs pos="0">
                <a:srgbClr val="FFB977"/>
              </a:gs>
              <a:gs pos="100000">
                <a:srgbClr val="FF932B"/>
              </a:gs>
            </a:gsLst>
            <a:lin ang="5400000"/>
          </a:gradFill>
          <a:ln w="9525">
            <a:solidFill>
              <a:srgbClr val="FFFFFF"/>
            </a:solidFill>
            <a:round/>
            <a:headEnd/>
            <a:tailEnd/>
          </a:ln>
        </xdr:spPr>
        <xdr:txBody>
          <a:bodyPr vertOverflow="clip" wrap="square" lIns="91440" tIns="45720" rIns="91440" bIns="45720" anchor="ctr" upright="1"/>
          <a:lstStyle/>
          <a:p>
            <a:pPr algn="ctr" rtl="0">
              <a:defRPr sz="1000"/>
            </a:pPr>
            <a:endParaRPr lang="ja-JP" altLang="en-US" sz="1800" b="0" i="0" u="none" strike="noStrike" baseline="0">
              <a:solidFill>
                <a:srgbClr val="FFFFFF"/>
              </a:solidFill>
              <a:latin typeface="ＭＳ Ｐゴシック"/>
              <a:ea typeface="ＭＳ Ｐゴシック"/>
            </a:endParaRPr>
          </a:p>
          <a:p>
            <a:pPr algn="ctr" rtl="0">
              <a:defRPr sz="1000"/>
            </a:pPr>
            <a:endParaRPr lang="ja-JP" altLang="en-US"/>
          </a:p>
        </xdr:txBody>
      </xdr:sp>
      <xdr:pic>
        <xdr:nvPicPr>
          <xdr:cNvPr id="30030" name="テキスト ボックス 12">
            <a:extLst>
              <a:ext uri="{FF2B5EF4-FFF2-40B4-BE49-F238E27FC236}">
                <a16:creationId xmlns:a16="http://schemas.microsoft.com/office/drawing/2014/main" id="{00000000-0008-0000-0200-00004E7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 y="588"/>
            <a:ext cx="1077" cy="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xdr:row>
      <xdr:rowOff>152400</xdr:rowOff>
    </xdr:from>
    <xdr:to>
      <xdr:col>28</xdr:col>
      <xdr:colOff>190500</xdr:colOff>
      <xdr:row>5</xdr:row>
      <xdr:rowOff>38100</xdr:rowOff>
    </xdr:to>
    <xdr:sp macro="" textlink="">
      <xdr:nvSpPr>
        <xdr:cNvPr id="12353" name="Text Box 2">
          <a:extLst>
            <a:ext uri="{FF2B5EF4-FFF2-40B4-BE49-F238E27FC236}">
              <a16:creationId xmlns:a16="http://schemas.microsoft.com/office/drawing/2014/main" id="{00000000-0008-0000-0200-000041300000}"/>
            </a:ext>
          </a:extLst>
        </xdr:cNvPr>
        <xdr:cNvSpPr txBox="1">
          <a:spLocks noChangeArrowheads="1"/>
        </xdr:cNvSpPr>
      </xdr:nvSpPr>
      <xdr:spPr bwMode="auto">
        <a:xfrm>
          <a:off x="152400" y="488576"/>
          <a:ext cx="7882218" cy="412377"/>
        </a:xfrm>
        <a:prstGeom prst="rect">
          <a:avLst/>
        </a:prstGeom>
        <a:noFill/>
        <a:ln>
          <a:noFill/>
        </a:ln>
      </xdr:spPr>
      <xdr:txBody>
        <a:bodyPr vertOverflow="clip" wrap="square" lIns="36576" tIns="22860" rIns="0" bIns="0" anchor="t"/>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endParaRPr lang="ja-JP" altLang="en-US"/>
        </a:p>
      </xdr:txBody>
    </xdr:sp>
    <xdr:clientData/>
  </xdr:twoCellAnchor>
  <xdr:twoCellAnchor>
    <xdr:from>
      <xdr:col>1</xdr:col>
      <xdr:colOff>19050</xdr:colOff>
      <xdr:row>49</xdr:row>
      <xdr:rowOff>5602</xdr:rowOff>
    </xdr:from>
    <xdr:to>
      <xdr:col>30</xdr:col>
      <xdr:colOff>190500</xdr:colOff>
      <xdr:row>51</xdr:row>
      <xdr:rowOff>126626</xdr:rowOff>
    </xdr:to>
    <xdr:sp macro="" textlink="">
      <xdr:nvSpPr>
        <xdr:cNvPr id="1038" name="Text Box 14">
          <a:extLst>
            <a:ext uri="{FF2B5EF4-FFF2-40B4-BE49-F238E27FC236}">
              <a16:creationId xmlns:a16="http://schemas.microsoft.com/office/drawing/2014/main" id="{00000000-0008-0000-0200-00000E040000}"/>
            </a:ext>
          </a:extLst>
        </xdr:cNvPr>
        <xdr:cNvSpPr txBox="1">
          <a:spLocks noChangeArrowheads="1"/>
        </xdr:cNvSpPr>
      </xdr:nvSpPr>
      <xdr:spPr bwMode="auto">
        <a:xfrm>
          <a:off x="228600" y="9648824"/>
          <a:ext cx="9201150" cy="4667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≪個人情報の取り扱いについて≫ ご記入いただきました個人情報は、ご注文手続きと、弊社からの製品およびサービスのご案内に使用させていただく場合がございます。</a:t>
          </a:r>
        </a:p>
        <a:p>
          <a:pPr algn="l" rtl="0">
            <a:defRPr sz="1000"/>
          </a:pPr>
          <a:r>
            <a:rPr lang="ja-JP" altLang="en-US" sz="900" b="0" i="0" u="none" strike="noStrike" baseline="0">
              <a:solidFill>
                <a:srgbClr val="000000"/>
              </a:solidFill>
              <a:latin typeface="ＭＳ Ｐゴシック"/>
              <a:ea typeface="ＭＳ Ｐゴシック"/>
            </a:rPr>
            <a:t>正当な理由がある場合を除き、無断で第三者に提供することはございません。ご不明な点は下記までお問い合わせください。</a:t>
          </a:r>
        </a:p>
      </xdr:txBody>
    </xdr:sp>
    <xdr:clientData/>
  </xdr:twoCellAnchor>
  <xdr:twoCellAnchor>
    <xdr:from>
      <xdr:col>1</xdr:col>
      <xdr:colOff>9525</xdr:colOff>
      <xdr:row>51</xdr:row>
      <xdr:rowOff>107576</xdr:rowOff>
    </xdr:from>
    <xdr:to>
      <xdr:col>17</xdr:col>
      <xdr:colOff>276225</xdr:colOff>
      <xdr:row>55</xdr:row>
      <xdr:rowOff>61665</xdr:rowOff>
    </xdr:to>
    <xdr:sp macro="" textlink="">
      <xdr:nvSpPr>
        <xdr:cNvPr id="1039" name="Text Box 15">
          <a:extLst>
            <a:ext uri="{FF2B5EF4-FFF2-40B4-BE49-F238E27FC236}">
              <a16:creationId xmlns:a16="http://schemas.microsoft.com/office/drawing/2014/main" id="{00000000-0008-0000-0200-00000F040000}"/>
            </a:ext>
          </a:extLst>
        </xdr:cNvPr>
        <xdr:cNvSpPr txBox="1">
          <a:spLocks noChangeArrowheads="1"/>
        </xdr:cNvSpPr>
      </xdr:nvSpPr>
      <xdr:spPr bwMode="auto">
        <a:xfrm>
          <a:off x="219075" y="10115549"/>
          <a:ext cx="5353050" cy="638175"/>
        </a:xfrm>
        <a:prstGeom prst="rect">
          <a:avLst/>
        </a:prstGeom>
        <a:noFill/>
        <a:ln w="9525">
          <a:noFill/>
          <a:miter lim="800000"/>
          <a:headEnd/>
          <a:tailEnd/>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申込書送り先</a:t>
          </a:r>
          <a:endParaRPr lang="en-US" altLang="ja-JP" sz="1600" b="1" i="0" u="none" strike="noStrike" baseline="0">
            <a:solidFill>
              <a:srgbClr val="000000"/>
            </a:solidFill>
            <a:latin typeface="ＭＳ Ｐゴシック"/>
            <a:ea typeface="ＭＳ Ｐゴシック"/>
          </a:endParaRPr>
        </a:p>
        <a:p>
          <a:pPr algn="l" rtl="0">
            <a:lnSpc>
              <a:spcPts val="1800"/>
            </a:lnSpc>
            <a:defRPr sz="1000"/>
          </a:pPr>
          <a:r>
            <a:rPr lang="en-US" altLang="ja-JP" sz="1600" b="1" i="0" u="none" strike="noStrike" baseline="0">
              <a:solidFill>
                <a:srgbClr val="000000"/>
              </a:solidFill>
              <a:latin typeface="ＭＳ Ｐゴシック"/>
              <a:ea typeface="ＭＳ Ｐゴシック"/>
            </a:rPr>
            <a:t>E-Mail</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kiyomasa@lbw.jp  </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FAX</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03-3668-6145</a:t>
          </a:r>
        </a:p>
      </xdr:txBody>
    </xdr:sp>
    <xdr:clientData/>
  </xdr:twoCellAnchor>
  <xdr:twoCellAnchor>
    <xdr:from>
      <xdr:col>4</xdr:col>
      <xdr:colOff>114300</xdr:colOff>
      <xdr:row>62</xdr:row>
      <xdr:rowOff>57150</xdr:rowOff>
    </xdr:from>
    <xdr:to>
      <xdr:col>6</xdr:col>
      <xdr:colOff>238125</xdr:colOff>
      <xdr:row>64</xdr:row>
      <xdr:rowOff>85725</xdr:rowOff>
    </xdr:to>
    <xdr:sp macro="" textlink="">
      <xdr:nvSpPr>
        <xdr:cNvPr id="12357" name="Rectangle 43">
          <a:extLst>
            <a:ext uri="{FF2B5EF4-FFF2-40B4-BE49-F238E27FC236}">
              <a16:creationId xmlns:a16="http://schemas.microsoft.com/office/drawing/2014/main" id="{00000000-0008-0000-0200-000045300000}"/>
            </a:ext>
          </a:extLst>
        </xdr:cNvPr>
        <xdr:cNvSpPr>
          <a:spLocks noChangeArrowheads="1"/>
        </xdr:cNvSpPr>
      </xdr:nvSpPr>
      <xdr:spPr bwMode="auto">
        <a:xfrm>
          <a:off x="1219200" y="10763250"/>
          <a:ext cx="67627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xdr:from>
      <xdr:col>1</xdr:col>
      <xdr:colOff>161925</xdr:colOff>
      <xdr:row>55</xdr:row>
      <xdr:rowOff>66675</xdr:rowOff>
    </xdr:from>
    <xdr:to>
      <xdr:col>5</xdr:col>
      <xdr:colOff>9525</xdr:colOff>
      <xdr:row>58</xdr:row>
      <xdr:rowOff>95250</xdr:rowOff>
    </xdr:to>
    <xdr:pic>
      <xdr:nvPicPr>
        <xdr:cNvPr id="30016" name="Picture 228">
          <a:extLst>
            <a:ext uri="{FF2B5EF4-FFF2-40B4-BE49-F238E27FC236}">
              <a16:creationId xmlns:a16="http://schemas.microsoft.com/office/drawing/2014/main" id="{00000000-0008-0000-0200-000040750000}"/>
            </a:ext>
          </a:extLst>
        </xdr:cNvPr>
        <xdr:cNvPicPr>
          <a:picLocks noChangeAspect="1" noChangeArrowheads="1"/>
        </xdr:cNvPicPr>
      </xdr:nvPicPr>
      <xdr:blipFill>
        <a:blip xmlns:r="http://schemas.openxmlformats.org/officeDocument/2006/relationships" r:embed="rId2" cstate="print">
          <a:clrChange>
            <a:clrFrom>
              <a:srgbClr val="EEF5F2"/>
            </a:clrFrom>
            <a:clrTo>
              <a:srgbClr val="EEF5F2">
                <a:alpha val="0"/>
              </a:srgbClr>
            </a:clrTo>
          </a:clrChange>
          <a:lum contrast="6000"/>
          <a:extLst>
            <a:ext uri="{28A0092B-C50C-407E-A947-70E740481C1C}">
              <a14:useLocalDpi xmlns:a14="http://schemas.microsoft.com/office/drawing/2010/main" val="0"/>
            </a:ext>
          </a:extLst>
        </a:blip>
        <a:srcRect/>
        <a:stretch>
          <a:fillRect/>
        </a:stretch>
      </xdr:blipFill>
      <xdr:spPr bwMode="auto">
        <a:xfrm>
          <a:off x="438150" y="9525000"/>
          <a:ext cx="9525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62</xdr:row>
      <xdr:rowOff>47625</xdr:rowOff>
    </xdr:from>
    <xdr:to>
      <xdr:col>12</xdr:col>
      <xdr:colOff>238125</xdr:colOff>
      <xdr:row>64</xdr:row>
      <xdr:rowOff>76200</xdr:rowOff>
    </xdr:to>
    <xdr:sp macro="" textlink="">
      <xdr:nvSpPr>
        <xdr:cNvPr id="12359" name="Rectangle 43">
          <a:extLst>
            <a:ext uri="{FF2B5EF4-FFF2-40B4-BE49-F238E27FC236}">
              <a16:creationId xmlns:a16="http://schemas.microsoft.com/office/drawing/2014/main" id="{00000000-0008-0000-0200-000047300000}"/>
            </a:ext>
          </a:extLst>
        </xdr:cNvPr>
        <xdr:cNvSpPr>
          <a:spLocks noChangeArrowheads="1"/>
        </xdr:cNvSpPr>
      </xdr:nvSpPr>
      <xdr:spPr bwMode="auto">
        <a:xfrm>
          <a:off x="2895600" y="10753725"/>
          <a:ext cx="65722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xdr:from>
      <xdr:col>16</xdr:col>
      <xdr:colOff>76200</xdr:colOff>
      <xdr:row>62</xdr:row>
      <xdr:rowOff>57150</xdr:rowOff>
    </xdr:from>
    <xdr:to>
      <xdr:col>18</xdr:col>
      <xdr:colOff>200025</xdr:colOff>
      <xdr:row>64</xdr:row>
      <xdr:rowOff>85725</xdr:rowOff>
    </xdr:to>
    <xdr:sp macro="" textlink="">
      <xdr:nvSpPr>
        <xdr:cNvPr id="12360" name="Rectangle 43">
          <a:extLst>
            <a:ext uri="{FF2B5EF4-FFF2-40B4-BE49-F238E27FC236}">
              <a16:creationId xmlns:a16="http://schemas.microsoft.com/office/drawing/2014/main" id="{00000000-0008-0000-0200-000048300000}"/>
            </a:ext>
          </a:extLst>
        </xdr:cNvPr>
        <xdr:cNvSpPr>
          <a:spLocks noChangeArrowheads="1"/>
        </xdr:cNvSpPr>
      </xdr:nvSpPr>
      <xdr:spPr bwMode="auto">
        <a:xfrm>
          <a:off x="4495800" y="10763250"/>
          <a:ext cx="67627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editAs="oneCell">
    <xdr:from>
      <xdr:col>15</xdr:col>
      <xdr:colOff>38100</xdr:colOff>
      <xdr:row>24</xdr:row>
      <xdr:rowOff>38100</xdr:rowOff>
    </xdr:from>
    <xdr:to>
      <xdr:col>30</xdr:col>
      <xdr:colOff>19050</xdr:colOff>
      <xdr:row>42</xdr:row>
      <xdr:rowOff>19050</xdr:rowOff>
    </xdr:to>
    <xdr:pic>
      <xdr:nvPicPr>
        <xdr:cNvPr id="30019" name="Picture 74">
          <a:extLst>
            <a:ext uri="{FF2B5EF4-FFF2-40B4-BE49-F238E27FC236}">
              <a16:creationId xmlns:a16="http://schemas.microsoft.com/office/drawing/2014/main" id="{00000000-0008-0000-0200-0000437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4133850"/>
          <a:ext cx="4124325"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247650</xdr:colOff>
      <xdr:row>10</xdr:row>
      <xdr:rowOff>38100</xdr:rowOff>
    </xdr:from>
    <xdr:to>
      <xdr:col>27</xdr:col>
      <xdr:colOff>209550</xdr:colOff>
      <xdr:row>12</xdr:row>
      <xdr:rowOff>28575</xdr:rowOff>
    </xdr:to>
    <xdr:sp macro="" textlink="">
      <xdr:nvSpPr>
        <xdr:cNvPr id="30020" name="AutoShape 40">
          <a:extLst>
            <a:ext uri="{FF2B5EF4-FFF2-40B4-BE49-F238E27FC236}">
              <a16:creationId xmlns:a16="http://schemas.microsoft.com/office/drawing/2014/main" id="{00000000-0008-0000-0200-000044750000}"/>
            </a:ext>
          </a:extLst>
        </xdr:cNvPr>
        <xdr:cNvSpPr>
          <a:spLocks noChangeArrowheads="1"/>
        </xdr:cNvSpPr>
      </xdr:nvSpPr>
      <xdr:spPr bwMode="auto">
        <a:xfrm rot="-6650602">
          <a:off x="7439025" y="1771650"/>
          <a:ext cx="219075" cy="238125"/>
        </a:xfrm>
        <a:prstGeom prst="leftArrow">
          <a:avLst>
            <a:gd name="adj1" fmla="val 50000"/>
            <a:gd name="adj2" fmla="val 25000"/>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editAs="oneCell">
    <xdr:from>
      <xdr:col>14</xdr:col>
      <xdr:colOff>85725</xdr:colOff>
      <xdr:row>41</xdr:row>
      <xdr:rowOff>104775</xdr:rowOff>
    </xdr:from>
    <xdr:to>
      <xdr:col>24</xdr:col>
      <xdr:colOff>171450</xdr:colOff>
      <xdr:row>43</xdr:row>
      <xdr:rowOff>104775</xdr:rowOff>
    </xdr:to>
    <xdr:sp macro="" textlink="">
      <xdr:nvSpPr>
        <xdr:cNvPr id="12293" name="Text Box 5">
          <a:extLst>
            <a:ext uri="{FF2B5EF4-FFF2-40B4-BE49-F238E27FC236}">
              <a16:creationId xmlns:a16="http://schemas.microsoft.com/office/drawing/2014/main" id="{00000000-0008-0000-0200-000005300000}"/>
            </a:ext>
          </a:extLst>
        </xdr:cNvPr>
        <xdr:cNvSpPr txBox="1">
          <a:spLocks noChangeArrowheads="1"/>
        </xdr:cNvSpPr>
      </xdr:nvSpPr>
      <xdr:spPr bwMode="auto">
        <a:xfrm>
          <a:off x="3952875" y="7162800"/>
          <a:ext cx="2847975" cy="342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お支払い方法をどちらかお選び下さい</a:t>
          </a:r>
          <a:endParaRPr lang="ja-JP" altLang="en-US"/>
        </a:p>
      </xdr:txBody>
    </xdr:sp>
    <xdr:clientData/>
  </xdr:twoCellAnchor>
  <xdr:twoCellAnchor editAs="oneCell">
    <xdr:from>
      <xdr:col>13</xdr:col>
      <xdr:colOff>209550</xdr:colOff>
      <xdr:row>32</xdr:row>
      <xdr:rowOff>142875</xdr:rowOff>
    </xdr:from>
    <xdr:to>
      <xdr:col>21</xdr:col>
      <xdr:colOff>95250</xdr:colOff>
      <xdr:row>34</xdr:row>
      <xdr:rowOff>142875</xdr:rowOff>
    </xdr:to>
    <xdr:sp macro="" textlink="">
      <xdr:nvSpPr>
        <xdr:cNvPr id="12330" name="Text Box 42">
          <a:extLst>
            <a:ext uri="{FF2B5EF4-FFF2-40B4-BE49-F238E27FC236}">
              <a16:creationId xmlns:a16="http://schemas.microsoft.com/office/drawing/2014/main" id="{00000000-0008-0000-0200-00002A300000}"/>
            </a:ext>
          </a:extLst>
        </xdr:cNvPr>
        <xdr:cNvSpPr txBox="1">
          <a:spLocks noChangeArrowheads="1"/>
        </xdr:cNvSpPr>
      </xdr:nvSpPr>
      <xdr:spPr bwMode="auto">
        <a:xfrm>
          <a:off x="3800475" y="5610225"/>
          <a:ext cx="2095500" cy="342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金額は自動で計算されます</a:t>
          </a:r>
          <a:endParaRPr lang="ja-JP" altLang="en-US"/>
        </a:p>
      </xdr:txBody>
    </xdr:sp>
    <xdr:clientData/>
  </xdr:twoCellAnchor>
  <xdr:twoCellAnchor>
    <xdr:from>
      <xdr:col>1</xdr:col>
      <xdr:colOff>114300</xdr:colOff>
      <xdr:row>73</xdr:row>
      <xdr:rowOff>123825</xdr:rowOff>
    </xdr:from>
    <xdr:to>
      <xdr:col>29</xdr:col>
      <xdr:colOff>123825</xdr:colOff>
      <xdr:row>98</xdr:row>
      <xdr:rowOff>66675</xdr:rowOff>
    </xdr:to>
    <xdr:sp macro="" textlink="">
      <xdr:nvSpPr>
        <xdr:cNvPr id="30023" name="Rectangle 76">
          <a:extLst>
            <a:ext uri="{FF2B5EF4-FFF2-40B4-BE49-F238E27FC236}">
              <a16:creationId xmlns:a16="http://schemas.microsoft.com/office/drawing/2014/main" id="{00000000-0008-0000-0200-000047750000}"/>
            </a:ext>
          </a:extLst>
        </xdr:cNvPr>
        <xdr:cNvSpPr>
          <a:spLocks noChangeArrowheads="1"/>
        </xdr:cNvSpPr>
      </xdr:nvSpPr>
      <xdr:spPr bwMode="auto">
        <a:xfrm>
          <a:off x="390525" y="12792075"/>
          <a:ext cx="7743825" cy="3848100"/>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99</xdr:row>
      <xdr:rowOff>133350</xdr:rowOff>
    </xdr:from>
    <xdr:to>
      <xdr:col>29</xdr:col>
      <xdr:colOff>114300</xdr:colOff>
      <xdr:row>128</xdr:row>
      <xdr:rowOff>76200</xdr:rowOff>
    </xdr:to>
    <xdr:sp macro="" textlink="">
      <xdr:nvSpPr>
        <xdr:cNvPr id="30024" name="Rectangle 84">
          <a:extLst>
            <a:ext uri="{FF2B5EF4-FFF2-40B4-BE49-F238E27FC236}">
              <a16:creationId xmlns:a16="http://schemas.microsoft.com/office/drawing/2014/main" id="{00000000-0008-0000-0200-000048750000}"/>
            </a:ext>
          </a:extLst>
        </xdr:cNvPr>
        <xdr:cNvSpPr>
          <a:spLocks noChangeArrowheads="1"/>
        </xdr:cNvSpPr>
      </xdr:nvSpPr>
      <xdr:spPr bwMode="auto">
        <a:xfrm>
          <a:off x="381000" y="16878300"/>
          <a:ext cx="7743825" cy="4391025"/>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104775</xdr:colOff>
      <xdr:row>174</xdr:row>
      <xdr:rowOff>9525</xdr:rowOff>
    </xdr:from>
    <xdr:to>
      <xdr:col>19</xdr:col>
      <xdr:colOff>180975</xdr:colOff>
      <xdr:row>177</xdr:row>
      <xdr:rowOff>9525</xdr:rowOff>
    </xdr:to>
    <xdr:sp macro="" textlink="">
      <xdr:nvSpPr>
        <xdr:cNvPr id="12375" name="Text Box 87">
          <a:extLst>
            <a:ext uri="{FF2B5EF4-FFF2-40B4-BE49-F238E27FC236}">
              <a16:creationId xmlns:a16="http://schemas.microsoft.com/office/drawing/2014/main" id="{00000000-0008-0000-0200-000057300000}"/>
            </a:ext>
          </a:extLst>
        </xdr:cNvPr>
        <xdr:cNvSpPr txBox="1">
          <a:spLocks noChangeArrowheads="1"/>
        </xdr:cNvSpPr>
      </xdr:nvSpPr>
      <xdr:spPr bwMode="auto">
        <a:xfrm>
          <a:off x="1209675" y="27803475"/>
          <a:ext cx="4219575" cy="28575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メールアドレス氏名は、必要がありましたらご記入下さい。</a:t>
          </a:r>
          <a:endParaRPr lang="ja-JP" altLang="en-US"/>
        </a:p>
      </xdr:txBody>
    </xdr:sp>
    <xdr:clientData/>
  </xdr:twoCellAnchor>
  <xdr:twoCellAnchor editAs="oneCell">
    <xdr:from>
      <xdr:col>4</xdr:col>
      <xdr:colOff>114300</xdr:colOff>
      <xdr:row>169</xdr:row>
      <xdr:rowOff>47625</xdr:rowOff>
    </xdr:from>
    <xdr:to>
      <xdr:col>23</xdr:col>
      <xdr:colOff>85725</xdr:colOff>
      <xdr:row>173</xdr:row>
      <xdr:rowOff>85725</xdr:rowOff>
    </xdr:to>
    <xdr:sp macro="" textlink="">
      <xdr:nvSpPr>
        <xdr:cNvPr id="12376" name="Text Box 88">
          <a:extLst>
            <a:ext uri="{FF2B5EF4-FFF2-40B4-BE49-F238E27FC236}">
              <a16:creationId xmlns:a16="http://schemas.microsoft.com/office/drawing/2014/main" id="{00000000-0008-0000-0200-000058300000}"/>
            </a:ext>
          </a:extLst>
        </xdr:cNvPr>
        <xdr:cNvSpPr txBox="1">
          <a:spLocks noChangeArrowheads="1"/>
        </xdr:cNvSpPr>
      </xdr:nvSpPr>
      <xdr:spPr bwMode="auto">
        <a:xfrm>
          <a:off x="1219200" y="27212925"/>
          <a:ext cx="5219700" cy="49530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メールアドレスの追加・変更・削除などは、サービス開始後も可能です。</a:t>
          </a:r>
        </a:p>
        <a:p>
          <a:pPr algn="l" rtl="0">
            <a:lnSpc>
              <a:spcPts val="1300"/>
            </a:lnSpc>
            <a:defRPr sz="1000"/>
          </a:pPr>
          <a:r>
            <a:rPr lang="ja-JP" altLang="en-US" sz="1200" b="1" i="0" u="none" strike="noStrike" baseline="0">
              <a:solidFill>
                <a:srgbClr val="000000"/>
              </a:solidFill>
              <a:latin typeface="ＭＳ Ｐゴシック"/>
              <a:ea typeface="ＭＳ Ｐゴシック"/>
            </a:rPr>
            <a:t>サービス開始時は、必要な方々のみ記述をお願い致します。</a:t>
          </a:r>
          <a:endParaRPr lang="ja-JP" altLang="en-US"/>
        </a:p>
      </xdr:txBody>
    </xdr:sp>
    <xdr:clientData/>
  </xdr:twoCellAnchor>
  <xdr:twoCellAnchor>
    <xdr:from>
      <xdr:col>1</xdr:col>
      <xdr:colOff>104775</xdr:colOff>
      <xdr:row>129</xdr:row>
      <xdr:rowOff>76200</xdr:rowOff>
    </xdr:from>
    <xdr:to>
      <xdr:col>29</xdr:col>
      <xdr:colOff>114300</xdr:colOff>
      <xdr:row>158</xdr:row>
      <xdr:rowOff>104775</xdr:rowOff>
    </xdr:to>
    <xdr:sp macro="" textlink="">
      <xdr:nvSpPr>
        <xdr:cNvPr id="30027" name="Rectangle 89">
          <a:extLst>
            <a:ext uri="{FF2B5EF4-FFF2-40B4-BE49-F238E27FC236}">
              <a16:creationId xmlns:a16="http://schemas.microsoft.com/office/drawing/2014/main" id="{00000000-0008-0000-0200-00004B750000}"/>
            </a:ext>
          </a:extLst>
        </xdr:cNvPr>
        <xdr:cNvSpPr>
          <a:spLocks noChangeArrowheads="1"/>
        </xdr:cNvSpPr>
      </xdr:nvSpPr>
      <xdr:spPr bwMode="auto">
        <a:xfrm>
          <a:off x="381000" y="21440775"/>
          <a:ext cx="7743825" cy="4391025"/>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104775</xdr:colOff>
      <xdr:row>68</xdr:row>
      <xdr:rowOff>104775</xdr:rowOff>
    </xdr:from>
    <xdr:to>
      <xdr:col>32</xdr:col>
      <xdr:colOff>180975</xdr:colOff>
      <xdr:row>71</xdr:row>
      <xdr:rowOff>76200</xdr:rowOff>
    </xdr:to>
    <xdr:sp macro="" textlink="">
      <xdr:nvSpPr>
        <xdr:cNvPr id="12343" name="Text Box 55">
          <a:extLst>
            <a:ext uri="{FF2B5EF4-FFF2-40B4-BE49-F238E27FC236}">
              <a16:creationId xmlns:a16="http://schemas.microsoft.com/office/drawing/2014/main" id="{00000000-0008-0000-0200-000037300000}"/>
            </a:ext>
          </a:extLst>
        </xdr:cNvPr>
        <xdr:cNvSpPr txBox="1">
          <a:spLocks noChangeArrowheads="1"/>
        </xdr:cNvSpPr>
      </xdr:nvSpPr>
      <xdr:spPr bwMode="auto">
        <a:xfrm>
          <a:off x="6457950" y="11906250"/>
          <a:ext cx="2971800" cy="49530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現場の緯度経度は、下記google geocordingで、住所から検索できます。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3419475</xdr:colOff>
      <xdr:row>15</xdr:row>
      <xdr:rowOff>76200</xdr:rowOff>
    </xdr:from>
    <xdr:to>
      <xdr:col>0</xdr:col>
      <xdr:colOff>6124575</xdr:colOff>
      <xdr:row>19</xdr:row>
      <xdr:rowOff>19050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400-0000010C0000}"/>
            </a:ext>
          </a:extLst>
        </xdr:cNvPr>
        <xdr:cNvSpPr>
          <a:spLocks noChangeArrowheads="1"/>
        </xdr:cNvSpPr>
      </xdr:nvSpPr>
      <xdr:spPr bwMode="auto">
        <a:xfrm>
          <a:off x="3419475" y="5057775"/>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a:t>
          </a:r>
        </a:p>
      </xdr:txBody>
    </xdr:sp>
    <xdr:clientData/>
  </xdr:twoCellAnchor>
  <xdr:twoCellAnchor>
    <xdr:from>
      <xdr:col>0</xdr:col>
      <xdr:colOff>276225</xdr:colOff>
      <xdr:row>15</xdr:row>
      <xdr:rowOff>76200</xdr:rowOff>
    </xdr:from>
    <xdr:to>
      <xdr:col>0</xdr:col>
      <xdr:colOff>3019425</xdr:colOff>
      <xdr:row>19</xdr:row>
      <xdr:rowOff>19050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400-0000020C0000}"/>
            </a:ext>
          </a:extLst>
        </xdr:cNvPr>
        <xdr:cNvSpPr>
          <a:spLocks noChangeArrowheads="1"/>
        </xdr:cNvSpPr>
      </xdr:nvSpPr>
      <xdr:spPr bwMode="auto">
        <a:xfrm>
          <a:off x="276225" y="5057775"/>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企業情報登録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izumoto/Downloads/KIYOMASA&#30003;&#36796;&#26360;6&#26376;&#20197;&#38477;.xls" TargetMode="External"/><Relationship Id="rId1" Type="http://schemas.openxmlformats.org/officeDocument/2006/relationships/externalLinkPath" Target="/Users/mizumoto/Downloads/KIYOMASA&#30003;&#36796;&#26360;6&#26376;&#20197;&#384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企業情報入力"/>
      <sheetName val="予測地点設定"/>
      <sheetName val="KIYOMASA約款"/>
      <sheetName val="エビデンス帳票約款"/>
      <sheetName val="ヘルプ"/>
      <sheetName val="sheet1"/>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kensetsu.lbw.jp/kaiho/" TargetMode="External"/><Relationship Id="rId1" Type="http://schemas.openxmlformats.org/officeDocument/2006/relationships/hyperlink" Target="http://kiyomasa.lbw.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geocoding.jp/" TargetMode="External"/><Relationship Id="rId2" Type="http://schemas.openxmlformats.org/officeDocument/2006/relationships/hyperlink" Target="http://www.geocoding.jp/" TargetMode="External"/><Relationship Id="rId1" Type="http://schemas.openxmlformats.org/officeDocument/2006/relationships/hyperlink" Target="http://www.geocodin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user.numazu-ct.ac.jp/~tsato/webmap/sphere/coordina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123@docomo.ne.jp" TargetMode="External"/><Relationship Id="rId3" Type="http://schemas.openxmlformats.org/officeDocument/2006/relationships/hyperlink" Target="http://www.geocoding.jp/" TargetMode="External"/><Relationship Id="rId7" Type="http://schemas.openxmlformats.org/officeDocument/2006/relationships/hyperlink" Target="mailto:123@lbw.jp" TargetMode="External"/><Relationship Id="rId2" Type="http://schemas.openxmlformats.org/officeDocument/2006/relationships/hyperlink" Target="http://www.geocoding.jp/" TargetMode="External"/><Relationship Id="rId1" Type="http://schemas.openxmlformats.org/officeDocument/2006/relationships/hyperlink" Target="http://kiyomasa.lbw.jp/" TargetMode="External"/><Relationship Id="rId6" Type="http://schemas.openxmlformats.org/officeDocument/2006/relationships/hyperlink" Target="mailto:xxx@docomo.ne.jp" TargetMode="External"/><Relationship Id="rId11" Type="http://schemas.openxmlformats.org/officeDocument/2006/relationships/drawing" Target="../drawings/drawing3.xml"/><Relationship Id="rId5" Type="http://schemas.openxmlformats.org/officeDocument/2006/relationships/hyperlink" Target="mailto:xxx@lbw.jp" TargetMode="External"/><Relationship Id="rId10" Type="http://schemas.openxmlformats.org/officeDocument/2006/relationships/printerSettings" Target="../printerSettings/printerSettings3.bin"/><Relationship Id="rId4" Type="http://schemas.openxmlformats.org/officeDocument/2006/relationships/hyperlink" Target="http://www.geocoding.jp/" TargetMode="External"/><Relationship Id="rId9" Type="http://schemas.openxmlformats.org/officeDocument/2006/relationships/hyperlink" Target="mailto:sasamoto@lbw.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448"/>
  <sheetViews>
    <sheetView tabSelected="1" zoomScaleNormal="100" zoomScaleSheetLayoutView="100" workbookViewId="0">
      <selection activeCell="E10" sqref="E10:F10"/>
    </sheetView>
  </sheetViews>
  <sheetFormatPr defaultColWidth="9" defaultRowHeight="0" customHeight="1" zeroHeight="1" x14ac:dyDescent="0.25"/>
  <cols>
    <col min="1" max="1" width="2.75" style="188" customWidth="1"/>
    <col min="2" max="10" width="4" style="188" customWidth="1"/>
    <col min="11" max="11" width="4.25" style="188" customWidth="1"/>
    <col min="12" max="30" width="4" style="188" customWidth="1"/>
    <col min="31" max="31" width="5" style="188" customWidth="1"/>
    <col min="32" max="32" width="11.875" style="181" customWidth="1"/>
    <col min="33" max="33" width="6.375" style="179" customWidth="1"/>
    <col min="34" max="34" width="10.125" style="182" customWidth="1"/>
    <col min="35" max="35" width="11.125" style="182" customWidth="1"/>
    <col min="36" max="36" width="8.875" style="182" bestFit="1" customWidth="1"/>
    <col min="37" max="39" width="5" style="182" customWidth="1"/>
    <col min="40" max="40" width="12.875" style="182" bestFit="1" customWidth="1"/>
    <col min="41" max="41" width="7" style="182" customWidth="1"/>
    <col min="42" max="42" width="5" style="182" customWidth="1"/>
    <col min="43" max="43" width="11" style="265" bestFit="1" customWidth="1"/>
    <col min="44" max="44" width="5.625" style="265" customWidth="1"/>
    <col min="45" max="47" width="5.625" style="182" customWidth="1"/>
    <col min="48" max="48" width="9.5" style="182" bestFit="1" customWidth="1"/>
    <col min="49" max="49" width="10.375" style="182" bestFit="1" customWidth="1"/>
    <col min="50" max="50" width="9" style="182"/>
    <col min="51" max="51" width="11.625" style="179" bestFit="1" customWidth="1"/>
    <col min="52" max="55" width="9" style="179"/>
    <col min="56" max="56" width="13.5" style="179" bestFit="1" customWidth="1"/>
    <col min="57" max="58" width="9" style="179"/>
    <col min="59" max="60" width="9" style="389"/>
    <col min="61" max="16384" width="9" style="188"/>
  </cols>
  <sheetData>
    <row r="1" spans="1:57" ht="15.75" x14ac:dyDescent="0.25">
      <c r="A1" s="411" t="str">
        <f ca="1">IF(AN8=1,"KIYOMASA　KAIHO 申込書①　企業情報","申込書 有効期限切れ　最新版をダウンロード下さい")</f>
        <v>KIYOMASA　KAIHO 申込書①　企業情報</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181" t="s">
        <v>118</v>
      </c>
      <c r="AG1" s="179" t="str">
        <f ca="1">IF(AN8=1,"","この申込書は有効期限が過ぎておりますページ下部URLから最新版をダウンロード下さい")</f>
        <v/>
      </c>
      <c r="AJ1" s="182" t="s">
        <v>557</v>
      </c>
      <c r="AK1" s="182" t="s">
        <v>558</v>
      </c>
      <c r="AL1" s="182" t="s">
        <v>559</v>
      </c>
      <c r="AN1" s="182" t="e">
        <f>DATEVALUE(AH15)</f>
        <v>#VALUE!</v>
      </c>
      <c r="AO1" s="179">
        <f>IF(ISERROR(AN1),0,AN1)</f>
        <v>0</v>
      </c>
      <c r="AQ1" s="183">
        <v>41548</v>
      </c>
      <c r="AR1" s="184" t="s">
        <v>701</v>
      </c>
      <c r="AT1" s="182">
        <v>1</v>
      </c>
      <c r="AU1" s="182">
        <v>1</v>
      </c>
      <c r="AV1" s="185" t="e">
        <f ca="1">VLOOKUP(AW1,AQ1:AU427,4,0)</f>
        <v>#N/A</v>
      </c>
      <c r="AW1" s="186">
        <f ca="1">TODAY()</f>
        <v>46204</v>
      </c>
      <c r="BC1" s="179" t="s">
        <v>2676</v>
      </c>
      <c r="BD1" s="180">
        <v>46023</v>
      </c>
    </row>
    <row r="2" spans="1:57" ht="15.75" x14ac:dyDescent="0.25">
      <c r="A2" s="412"/>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181" t="s">
        <v>119</v>
      </c>
      <c r="AJ2" s="182" t="s">
        <v>622</v>
      </c>
      <c r="AK2" s="182" t="s">
        <v>622</v>
      </c>
      <c r="AL2" s="182" t="s">
        <v>622</v>
      </c>
      <c r="AN2" s="182" t="e">
        <f>DATEVALUE(AH16)</f>
        <v>#VALUE!</v>
      </c>
      <c r="AO2" s="179">
        <f>IF(ISERROR(AN2),99999,AN2)</f>
        <v>99999</v>
      </c>
      <c r="AQ2" s="183">
        <v>41549</v>
      </c>
      <c r="AR2" s="184" t="s">
        <v>667</v>
      </c>
      <c r="AS2" s="186"/>
      <c r="AT2" s="182">
        <v>2</v>
      </c>
      <c r="AU2" s="182">
        <v>2</v>
      </c>
      <c r="AV2" s="185" t="e">
        <f ca="1">OFFSET($AT$1,AH15-$AQ$1,0)</f>
        <v>#VALUE!</v>
      </c>
      <c r="AW2" s="179" t="e">
        <f ca="1">NETWORKDAYS(AW1,AH15,BD1:BD72)</f>
        <v>#VALUE!</v>
      </c>
      <c r="BC2" s="179" t="s">
        <v>2672</v>
      </c>
      <c r="BD2" s="180">
        <v>46024</v>
      </c>
    </row>
    <row r="3" spans="1:57" ht="30" customHeight="1" x14ac:dyDescent="0.25">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90" t="s">
        <v>2682</v>
      </c>
      <c r="AF3" s="181" t="s">
        <v>118</v>
      </c>
      <c r="AJ3" s="182">
        <v>2026</v>
      </c>
      <c r="AK3" s="182">
        <v>1</v>
      </c>
      <c r="AL3" s="182">
        <v>1</v>
      </c>
      <c r="AM3" s="182" t="str">
        <f>IF(OR(E10=1,E10=3,E10=5,E10=7,E10=8,E10=10,E10=12),"31日","30日")</f>
        <v>30日</v>
      </c>
      <c r="AQ3" s="183">
        <v>41550</v>
      </c>
      <c r="AR3" s="184" t="s">
        <v>668</v>
      </c>
      <c r="AS3" s="186"/>
      <c r="AT3" s="182">
        <v>3</v>
      </c>
      <c r="AU3" s="182">
        <v>3</v>
      </c>
      <c r="AV3" s="185" t="str">
        <f ca="1">IF(ISERROR(AV2-AV1&gt;=4),"",IF(AV2-AV1&gt;=4,1,0))</f>
        <v/>
      </c>
      <c r="AW3" s="182" t="e">
        <f ca="1">IF(AND(AW2&lt;=4,AW2&gt;=1),"※4営業日以内に開始の場合、初期費用に+15,000円かかります",IF(AW2&lt;1,"※本日以降の日付をご入力ください",IF(AW2&gt;=5,"")))</f>
        <v>#VALUE!</v>
      </c>
      <c r="BC3" s="179" t="s">
        <v>2672</v>
      </c>
      <c r="BD3" s="180">
        <v>46025</v>
      </c>
    </row>
    <row r="4" spans="1:57" ht="11.45" customHeight="1" x14ac:dyDescent="0.25">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91"/>
      <c r="AF4" s="181" t="s">
        <v>2265</v>
      </c>
      <c r="AJ4" s="182">
        <v>2027</v>
      </c>
      <c r="AK4" s="182">
        <v>2</v>
      </c>
      <c r="AL4" s="182">
        <v>2</v>
      </c>
      <c r="AM4" s="182" t="str">
        <f>IF(OR(E13=1,E13=3,E13=5,E13=7,E13=8,E13=10,E13=12),"31日","30日")</f>
        <v>30日</v>
      </c>
      <c r="AQ4" s="183">
        <v>41551</v>
      </c>
      <c r="AR4" s="184" t="s">
        <v>669</v>
      </c>
      <c r="AS4" s="186"/>
      <c r="AT4" s="182">
        <v>4</v>
      </c>
      <c r="AU4" s="182">
        <v>4</v>
      </c>
      <c r="AV4" s="185"/>
      <c r="AW4" s="186"/>
      <c r="BC4" s="179" t="s">
        <v>2673</v>
      </c>
      <c r="BD4" s="180">
        <v>46034</v>
      </c>
    </row>
    <row r="5" spans="1:57" ht="5.0999999999999996" customHeight="1" thickBot="1" x14ac:dyDescent="0.3">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92"/>
      <c r="AJ5" s="182">
        <v>2028</v>
      </c>
      <c r="AK5" s="182">
        <v>3</v>
      </c>
      <c r="AL5" s="182">
        <v>3</v>
      </c>
      <c r="AM5" s="182" t="str">
        <f>IF(OR(O13=1,O13=3,O13=5,O13=7,O13=8,O13=10,O13=12),"31日","30日")</f>
        <v>30日</v>
      </c>
      <c r="AQ5" s="183">
        <v>41552</v>
      </c>
      <c r="AR5" s="184" t="s">
        <v>670</v>
      </c>
      <c r="AS5" s="186" t="s">
        <v>216</v>
      </c>
      <c r="AT5" s="182">
        <v>4</v>
      </c>
      <c r="AU5" s="182" t="s">
        <v>2442</v>
      </c>
      <c r="AV5" s="185"/>
      <c r="AW5" s="186"/>
      <c r="BC5" s="179" t="s">
        <v>2669</v>
      </c>
      <c r="BD5" s="180">
        <v>46064</v>
      </c>
    </row>
    <row r="6" spans="1:57" ht="24.95" customHeight="1" thickTop="1" thickBot="1" x14ac:dyDescent="0.3">
      <c r="A6" s="189"/>
      <c r="B6" s="189" t="s">
        <v>618</v>
      </c>
      <c r="C6" s="189"/>
      <c r="D6" s="421" t="s">
        <v>2656</v>
      </c>
      <c r="E6" s="422"/>
      <c r="F6" s="422"/>
      <c r="G6" s="422"/>
      <c r="H6" s="422"/>
      <c r="I6" s="422"/>
      <c r="J6" s="422"/>
      <c r="K6" s="422"/>
      <c r="L6" s="422"/>
      <c r="M6" s="422"/>
      <c r="N6" s="422"/>
      <c r="O6" s="422"/>
      <c r="P6" s="422"/>
      <c r="Q6" s="422"/>
      <c r="R6" s="422"/>
      <c r="S6" s="422"/>
      <c r="T6" s="423"/>
      <c r="U6" s="189" t="s">
        <v>617</v>
      </c>
      <c r="V6" s="193"/>
      <c r="W6" s="194"/>
      <c r="X6" s="195"/>
      <c r="Y6" s="195"/>
      <c r="Z6" s="195"/>
      <c r="AA6" s="195"/>
      <c r="AB6" s="195"/>
      <c r="AC6" s="195"/>
      <c r="AD6" s="195"/>
      <c r="AE6" s="195"/>
      <c r="AG6" s="196">
        <f>B13</f>
        <v>2026</v>
      </c>
      <c r="AH6" s="179">
        <f>IF(D6="企業名　作業所　企業体などの名称を、この枠内に記入して下さい",0,1)</f>
        <v>0</v>
      </c>
      <c r="AJ6" s="182">
        <v>2029</v>
      </c>
      <c r="AK6" s="182">
        <v>4</v>
      </c>
      <c r="AL6" s="182">
        <v>4</v>
      </c>
      <c r="AM6" s="182" t="s">
        <v>2662</v>
      </c>
      <c r="AN6" s="180">
        <v>46477</v>
      </c>
      <c r="AQ6" s="183">
        <v>41553</v>
      </c>
      <c r="AR6" s="184" t="s">
        <v>2443</v>
      </c>
      <c r="AS6" s="186" t="s">
        <v>216</v>
      </c>
      <c r="AT6" s="182">
        <v>4</v>
      </c>
      <c r="AU6" s="182" t="s">
        <v>2442</v>
      </c>
      <c r="AV6" s="185"/>
      <c r="AW6" s="186"/>
      <c r="BC6" s="179" t="s">
        <v>2674</v>
      </c>
      <c r="BD6" s="180">
        <v>46076</v>
      </c>
    </row>
    <row r="7" spans="1:57" ht="16.5" thickTop="1" x14ac:dyDescent="0.25">
      <c r="A7" s="189"/>
      <c r="B7" s="189" t="s">
        <v>2679</v>
      </c>
      <c r="C7" s="189"/>
      <c r="D7" s="189"/>
      <c r="E7" s="189"/>
      <c r="F7" s="189"/>
      <c r="G7" s="189"/>
      <c r="H7" s="189"/>
      <c r="I7" s="189"/>
      <c r="J7" s="189"/>
      <c r="K7" s="189"/>
      <c r="L7" s="189"/>
      <c r="M7" s="189"/>
      <c r="N7" s="189"/>
      <c r="O7" s="189"/>
      <c r="P7" s="189"/>
      <c r="Q7" s="189"/>
      <c r="R7" s="189"/>
      <c r="S7" s="189"/>
      <c r="T7" s="189"/>
      <c r="U7" s="189"/>
      <c r="V7" s="189"/>
      <c r="W7" s="197"/>
      <c r="X7" s="189"/>
      <c r="Y7" s="189"/>
      <c r="Z7" s="189"/>
      <c r="AA7" s="189"/>
      <c r="AB7" s="189"/>
      <c r="AC7" s="189"/>
      <c r="AD7" s="189"/>
      <c r="AE7" s="192"/>
      <c r="AG7" s="198" t="str">
        <f>E13</f>
        <v>選択</v>
      </c>
      <c r="AJ7" s="182">
        <v>2030</v>
      </c>
      <c r="AK7" s="182">
        <v>5</v>
      </c>
      <c r="AL7" s="182">
        <v>5</v>
      </c>
      <c r="AM7" s="182" t="s">
        <v>2663</v>
      </c>
      <c r="AN7" s="180">
        <f ca="1">TODAY()</f>
        <v>46204</v>
      </c>
      <c r="AQ7" s="183">
        <v>41554</v>
      </c>
      <c r="AR7" s="184" t="s">
        <v>2444</v>
      </c>
      <c r="AS7" s="186"/>
      <c r="AT7" s="182">
        <v>5</v>
      </c>
      <c r="AU7" s="182">
        <v>5</v>
      </c>
      <c r="AV7" s="185"/>
      <c r="AW7" s="186"/>
      <c r="BC7" s="179" t="s">
        <v>2675</v>
      </c>
      <c r="BD7" s="180">
        <v>46101</v>
      </c>
    </row>
    <row r="8" spans="1:57" ht="5.0999999999999996" customHeight="1" x14ac:dyDescent="0.25">
      <c r="A8" s="189"/>
      <c r="B8" s="189"/>
      <c r="C8" s="189"/>
      <c r="D8" s="189"/>
      <c r="E8" s="189"/>
      <c r="F8" s="189"/>
      <c r="G8" s="189"/>
      <c r="H8" s="189"/>
      <c r="I8" s="189"/>
      <c r="J8" s="189"/>
      <c r="K8" s="189"/>
      <c r="L8" s="189"/>
      <c r="M8" s="189"/>
      <c r="N8" s="189"/>
      <c r="O8" s="189"/>
      <c r="P8" s="189"/>
      <c r="Q8" s="189"/>
      <c r="R8" s="189"/>
      <c r="S8" s="189"/>
      <c r="T8" s="189"/>
      <c r="U8" s="199"/>
      <c r="V8" s="199"/>
      <c r="W8" s="199"/>
      <c r="X8" s="199"/>
      <c r="Y8" s="199"/>
      <c r="Z8" s="199"/>
      <c r="AA8" s="199"/>
      <c r="AB8" s="199"/>
      <c r="AC8" s="199"/>
      <c r="AD8" s="199"/>
      <c r="AE8" s="192"/>
      <c r="AG8" s="198" t="str">
        <f>H13</f>
        <v>選択</v>
      </c>
      <c r="AJ8" s="182">
        <v>2031</v>
      </c>
      <c r="AK8" s="182">
        <v>6</v>
      </c>
      <c r="AL8" s="182">
        <v>6</v>
      </c>
      <c r="AN8" s="182">
        <f ca="1">IF(AN6&gt;=AN7,1,0)</f>
        <v>1</v>
      </c>
      <c r="AQ8" s="183">
        <v>41555</v>
      </c>
      <c r="AR8" s="184" t="s">
        <v>701</v>
      </c>
      <c r="AS8" s="186"/>
      <c r="AT8" s="182">
        <v>6</v>
      </c>
      <c r="AU8" s="182">
        <v>6</v>
      </c>
      <c r="AV8" s="185"/>
      <c r="AW8" s="186"/>
      <c r="BC8" s="179" t="s">
        <v>2683</v>
      </c>
      <c r="BD8" s="180">
        <v>46141</v>
      </c>
    </row>
    <row r="9" spans="1:57" ht="13.5" customHeight="1" x14ac:dyDescent="0.25">
      <c r="A9" s="189"/>
      <c r="B9" s="189" t="s">
        <v>556</v>
      </c>
      <c r="C9" s="189"/>
      <c r="D9" s="189"/>
      <c r="E9" s="189"/>
      <c r="F9" s="189"/>
      <c r="G9" s="189"/>
      <c r="H9" s="189"/>
      <c r="I9" s="189"/>
      <c r="J9" s="189"/>
      <c r="K9" s="189"/>
      <c r="L9" s="189" t="s">
        <v>1851</v>
      </c>
      <c r="M9" s="189"/>
      <c r="N9" s="189"/>
      <c r="O9" s="189"/>
      <c r="P9" s="189"/>
      <c r="Q9" s="192"/>
      <c r="R9" s="200" t="s">
        <v>2622</v>
      </c>
      <c r="S9" s="189"/>
      <c r="T9" s="201"/>
      <c r="U9" s="202"/>
      <c r="V9" s="203"/>
      <c r="W9" s="194"/>
      <c r="X9" s="202"/>
      <c r="Y9" s="202"/>
      <c r="Z9" s="202"/>
      <c r="AA9" s="202"/>
      <c r="AB9" s="202"/>
      <c r="AC9" s="194"/>
      <c r="AD9" s="194"/>
      <c r="AE9" s="194"/>
      <c r="AG9" s="198" t="str">
        <f>L13</f>
        <v>選択</v>
      </c>
      <c r="AH9" s="198">
        <f>B10</f>
        <v>2026</v>
      </c>
      <c r="AJ9" s="182">
        <v>2032</v>
      </c>
      <c r="AK9" s="182">
        <v>7</v>
      </c>
      <c r="AL9" s="182">
        <v>7</v>
      </c>
      <c r="AN9" s="179"/>
      <c r="AQ9" s="183">
        <v>41556</v>
      </c>
      <c r="AR9" s="184" t="s">
        <v>667</v>
      </c>
      <c r="AS9" s="186"/>
      <c r="AT9" s="182">
        <v>7</v>
      </c>
      <c r="AU9" s="182">
        <v>7</v>
      </c>
      <c r="AV9" s="185"/>
      <c r="AW9" s="186"/>
      <c r="AX9" s="179"/>
      <c r="BC9" s="179" t="s">
        <v>2684</v>
      </c>
      <c r="BD9" s="180">
        <v>46145</v>
      </c>
    </row>
    <row r="10" spans="1:57" ht="15" customHeight="1" x14ac:dyDescent="0.25">
      <c r="A10" s="189"/>
      <c r="B10" s="413">
        <v>2026</v>
      </c>
      <c r="C10" s="417"/>
      <c r="D10" s="189" t="s">
        <v>557</v>
      </c>
      <c r="E10" s="413" t="s">
        <v>622</v>
      </c>
      <c r="F10" s="417"/>
      <c r="G10" s="189" t="s">
        <v>558</v>
      </c>
      <c r="H10" s="413" t="s">
        <v>622</v>
      </c>
      <c r="I10" s="417"/>
      <c r="J10" s="189" t="s">
        <v>559</v>
      </c>
      <c r="K10" s="189"/>
      <c r="L10" s="418" t="s">
        <v>622</v>
      </c>
      <c r="M10" s="419"/>
      <c r="N10" s="419"/>
      <c r="O10" s="419"/>
      <c r="P10" s="420"/>
      <c r="Q10" s="192"/>
      <c r="R10" s="424"/>
      <c r="S10" s="425"/>
      <c r="T10" s="425"/>
      <c r="U10" s="425"/>
      <c r="V10" s="425"/>
      <c r="W10" s="425"/>
      <c r="X10" s="425"/>
      <c r="Y10" s="425"/>
      <c r="Z10" s="425"/>
      <c r="AA10" s="425"/>
      <c r="AB10" s="425"/>
      <c r="AC10" s="426"/>
      <c r="AD10" s="194"/>
      <c r="AE10" s="194"/>
      <c r="AG10" s="198" t="str">
        <f>O13</f>
        <v>選択</v>
      </c>
      <c r="AH10" s="198" t="str">
        <f>E10</f>
        <v>選択</v>
      </c>
      <c r="AJ10" s="182">
        <v>2033</v>
      </c>
      <c r="AK10" s="182">
        <v>8</v>
      </c>
      <c r="AL10" s="182">
        <v>8</v>
      </c>
      <c r="AN10" s="180"/>
      <c r="AQ10" s="183">
        <v>41557</v>
      </c>
      <c r="AR10" s="184" t="s">
        <v>668</v>
      </c>
      <c r="AS10" s="186"/>
      <c r="AT10" s="182">
        <v>8</v>
      </c>
      <c r="AU10" s="182">
        <v>8</v>
      </c>
      <c r="AV10" s="204" t="s">
        <v>2620</v>
      </c>
      <c r="AW10" s="204"/>
      <c r="AX10" s="204"/>
      <c r="AY10" s="204"/>
      <c r="AZ10" s="204"/>
      <c r="BA10" s="204"/>
      <c r="BB10" s="204"/>
      <c r="BC10" s="179" t="s">
        <v>2685</v>
      </c>
      <c r="BD10" s="180">
        <v>46146</v>
      </c>
      <c r="BE10" s="204"/>
    </row>
    <row r="11" spans="1:57" ht="9.9499999999999993" customHeight="1" x14ac:dyDescent="0.25">
      <c r="A11" s="189"/>
      <c r="B11" s="193" t="str">
        <f ca="1">IF(AJ14=1,"","※お申込み日を本日以降にして下さい")</f>
        <v/>
      </c>
      <c r="C11" s="189"/>
      <c r="D11" s="189"/>
      <c r="E11" s="189"/>
      <c r="F11" s="189"/>
      <c r="G11" s="189"/>
      <c r="H11" s="189"/>
      <c r="I11" s="189"/>
      <c r="J11" s="189"/>
      <c r="K11" s="189"/>
      <c r="L11" s="189"/>
      <c r="M11" s="189"/>
      <c r="N11" s="189"/>
      <c r="O11" s="189"/>
      <c r="P11" s="189"/>
      <c r="Q11" s="189"/>
      <c r="R11" s="189"/>
      <c r="S11" s="189"/>
      <c r="T11" s="189"/>
      <c r="U11" s="202"/>
      <c r="V11" s="202"/>
      <c r="W11" s="202"/>
      <c r="X11" s="202"/>
      <c r="Y11" s="202"/>
      <c r="Z11" s="202"/>
      <c r="AA11" s="202"/>
      <c r="AB11" s="202"/>
      <c r="AC11" s="194"/>
      <c r="AD11" s="194"/>
      <c r="AE11" s="194"/>
      <c r="AG11" s="198" t="str">
        <f>R13</f>
        <v>選択</v>
      </c>
      <c r="AH11" s="198" t="str">
        <f>H10</f>
        <v>選択</v>
      </c>
      <c r="AK11" s="182">
        <v>9</v>
      </c>
      <c r="AL11" s="182">
        <v>9</v>
      </c>
      <c r="AQ11" s="183">
        <v>41558</v>
      </c>
      <c r="AR11" s="184" t="s">
        <v>669</v>
      </c>
      <c r="AS11" s="186"/>
      <c r="AT11" s="182">
        <v>9</v>
      </c>
      <c r="AU11" s="182">
        <v>9</v>
      </c>
      <c r="AV11" s="204" t="s">
        <v>2619</v>
      </c>
      <c r="AW11" s="204"/>
      <c r="AX11" s="204"/>
      <c r="AY11" s="204" t="s">
        <v>622</v>
      </c>
      <c r="AZ11" s="204"/>
      <c r="BA11" s="204"/>
      <c r="BB11" s="204"/>
      <c r="BC11" s="179" t="s">
        <v>2686</v>
      </c>
      <c r="BD11" s="180">
        <v>46147</v>
      </c>
      <c r="BE11" s="204"/>
    </row>
    <row r="12" spans="1:57" ht="13.5" customHeight="1" x14ac:dyDescent="0.25">
      <c r="A12" s="189"/>
      <c r="B12" s="189" t="s">
        <v>2660</v>
      </c>
      <c r="C12" s="189"/>
      <c r="D12" s="189"/>
      <c r="E12" s="189"/>
      <c r="F12" s="189"/>
      <c r="G12" s="189"/>
      <c r="H12" s="189"/>
      <c r="I12" s="189"/>
      <c r="J12" s="189"/>
      <c r="K12" s="189"/>
      <c r="L12" s="189"/>
      <c r="M12" s="189"/>
      <c r="N12" s="189"/>
      <c r="O12" s="189"/>
      <c r="P12" s="189"/>
      <c r="Q12" s="189"/>
      <c r="R12" s="189"/>
      <c r="S12" s="189"/>
      <c r="T12" s="189"/>
      <c r="U12" s="205"/>
      <c r="V12" s="205"/>
      <c r="W12" s="206"/>
      <c r="X12" s="192"/>
      <c r="Y12" s="207"/>
      <c r="Z12" s="207"/>
      <c r="AA12" s="207"/>
      <c r="AB12" s="208"/>
      <c r="AC12" s="207"/>
      <c r="AD12" s="207"/>
      <c r="AE12" s="209"/>
      <c r="AG12" s="210"/>
      <c r="AI12" s="211"/>
      <c r="AK12" s="182">
        <v>10</v>
      </c>
      <c r="AL12" s="182">
        <v>10</v>
      </c>
      <c r="AQ12" s="183">
        <v>41559</v>
      </c>
      <c r="AR12" s="184" t="s">
        <v>670</v>
      </c>
      <c r="AS12" s="186" t="s">
        <v>216</v>
      </c>
      <c r="AT12" s="182">
        <v>9</v>
      </c>
      <c r="AU12" s="182" t="s">
        <v>2442</v>
      </c>
      <c r="AV12" s="185"/>
      <c r="AW12" s="186"/>
      <c r="AX12" s="185"/>
      <c r="AY12" s="179" t="s">
        <v>2611</v>
      </c>
      <c r="BC12" s="179" t="s">
        <v>2687</v>
      </c>
      <c r="BD12" s="180">
        <v>46148</v>
      </c>
    </row>
    <row r="13" spans="1:57" ht="15" customHeight="1" x14ac:dyDescent="0.25">
      <c r="A13" s="189"/>
      <c r="B13" s="413">
        <v>2026</v>
      </c>
      <c r="C13" s="414"/>
      <c r="D13" s="189" t="s">
        <v>557</v>
      </c>
      <c r="E13" s="413" t="s">
        <v>622</v>
      </c>
      <c r="F13" s="414"/>
      <c r="G13" s="189" t="s">
        <v>558</v>
      </c>
      <c r="H13" s="415" t="s">
        <v>622</v>
      </c>
      <c r="I13" s="416"/>
      <c r="J13" s="189" t="s">
        <v>559</v>
      </c>
      <c r="K13" s="189" t="s">
        <v>560</v>
      </c>
      <c r="L13" s="413" t="s">
        <v>622</v>
      </c>
      <c r="M13" s="417"/>
      <c r="N13" s="189" t="s">
        <v>557</v>
      </c>
      <c r="O13" s="413" t="s">
        <v>622</v>
      </c>
      <c r="P13" s="417"/>
      <c r="Q13" s="189" t="s">
        <v>558</v>
      </c>
      <c r="R13" s="415" t="s">
        <v>622</v>
      </c>
      <c r="S13" s="416"/>
      <c r="T13" s="189" t="s">
        <v>559</v>
      </c>
      <c r="U13" s="192"/>
      <c r="V13" s="192"/>
      <c r="W13" s="207"/>
      <c r="X13" s="207"/>
      <c r="Y13" s="207"/>
      <c r="Z13" s="207"/>
      <c r="AA13" s="207"/>
      <c r="AB13" s="212" t="s">
        <v>714</v>
      </c>
      <c r="AC13" s="213" t="s">
        <v>2054</v>
      </c>
      <c r="AD13" s="207"/>
      <c r="AE13" s="209"/>
      <c r="AG13" s="179" t="s">
        <v>115</v>
      </c>
      <c r="AI13" s="214"/>
      <c r="AK13" s="182">
        <v>11</v>
      </c>
      <c r="AL13" s="182">
        <v>11</v>
      </c>
      <c r="AQ13" s="183">
        <v>41560</v>
      </c>
      <c r="AR13" s="184" t="s">
        <v>2443</v>
      </c>
      <c r="AS13" s="186" t="s">
        <v>216</v>
      </c>
      <c r="AT13" s="182">
        <v>9</v>
      </c>
      <c r="AU13" s="182" t="s">
        <v>2442</v>
      </c>
      <c r="AV13" s="185"/>
      <c r="AW13" s="186"/>
      <c r="AX13" s="185"/>
      <c r="AY13" s="179" t="s">
        <v>2612</v>
      </c>
      <c r="BC13" s="179" t="s">
        <v>2688</v>
      </c>
      <c r="BD13" s="180">
        <v>46223</v>
      </c>
    </row>
    <row r="14" spans="1:57" ht="12" customHeight="1" x14ac:dyDescent="0.25">
      <c r="A14" s="189"/>
      <c r="B14" s="387" t="str">
        <f ca="1">IF(ISERROR(AW3),"",AW3)</f>
        <v/>
      </c>
      <c r="C14" s="189"/>
      <c r="D14" s="189"/>
      <c r="E14" s="189"/>
      <c r="F14" s="189"/>
      <c r="G14" s="189"/>
      <c r="H14" s="189"/>
      <c r="I14" s="189"/>
      <c r="J14" s="189"/>
      <c r="K14" s="189"/>
      <c r="L14" s="193"/>
      <c r="M14" s="189"/>
      <c r="N14" s="386" t="str">
        <f>IF(AO1&lt;=AO2,"","※終了日を開始日より後にして下さい")</f>
        <v/>
      </c>
      <c r="O14" s="189"/>
      <c r="P14" s="189"/>
      <c r="Q14" s="189"/>
      <c r="R14" s="189"/>
      <c r="S14" s="189"/>
      <c r="T14" s="189"/>
      <c r="U14" s="205"/>
      <c r="V14" s="205" t="s">
        <v>1921</v>
      </c>
      <c r="W14" s="199"/>
      <c r="X14" s="199"/>
      <c r="Y14" s="199"/>
      <c r="Z14" s="199"/>
      <c r="AA14" s="215"/>
      <c r="AB14" s="215"/>
      <c r="AC14" s="215"/>
      <c r="AD14" s="215"/>
      <c r="AE14" s="215"/>
      <c r="AH14" s="179" t="e">
        <f>DATEVALUE(CONCATENATE(AH9,AG13,AH10,AG13,AH11))</f>
        <v>#VALUE!</v>
      </c>
      <c r="AI14" s="182" t="str">
        <f>IF(ISERROR(AH14),"",AH14)</f>
        <v/>
      </c>
      <c r="AJ14" s="182">
        <f ca="1">IF(AI14&gt;=AN7,1,0)</f>
        <v>1</v>
      </c>
      <c r="AK14" s="182">
        <v>12</v>
      </c>
      <c r="AL14" s="182">
        <v>12</v>
      </c>
      <c r="AN14" s="179"/>
      <c r="AQ14" s="183">
        <v>41561</v>
      </c>
      <c r="AR14" s="184" t="s">
        <v>2444</v>
      </c>
      <c r="AS14" s="186" t="s">
        <v>216</v>
      </c>
      <c r="AT14" s="182">
        <v>10</v>
      </c>
      <c r="AU14" s="182">
        <v>10</v>
      </c>
      <c r="AV14" s="185"/>
      <c r="AW14" s="186"/>
      <c r="AX14" s="185"/>
      <c r="AY14" s="179" t="s">
        <v>1920</v>
      </c>
      <c r="BC14" s="179" t="s">
        <v>2689</v>
      </c>
      <c r="BD14" s="180">
        <v>46245</v>
      </c>
    </row>
    <row r="15" spans="1:57" ht="12" customHeight="1" x14ac:dyDescent="0.25">
      <c r="A15" s="189"/>
      <c r="B15" s="189" t="s">
        <v>561</v>
      </c>
      <c r="C15" s="189"/>
      <c r="D15" s="189"/>
      <c r="E15" s="189"/>
      <c r="F15" s="189"/>
      <c r="G15" s="189"/>
      <c r="H15" s="189"/>
      <c r="I15" s="189"/>
      <c r="J15" s="189" t="s">
        <v>562</v>
      </c>
      <c r="K15" s="189"/>
      <c r="L15" s="189"/>
      <c r="M15" s="189"/>
      <c r="N15" s="189"/>
      <c r="O15" s="189"/>
      <c r="P15" s="189"/>
      <c r="Q15" s="189"/>
      <c r="R15" s="189" t="s">
        <v>2623</v>
      </c>
      <c r="S15" s="189"/>
      <c r="T15" s="189"/>
      <c r="U15" s="189"/>
      <c r="V15" s="189"/>
      <c r="W15" s="189" t="s">
        <v>563</v>
      </c>
      <c r="X15" s="189"/>
      <c r="Y15" s="189"/>
      <c r="Z15" s="189"/>
      <c r="AA15" s="215"/>
      <c r="AB15" s="215"/>
      <c r="AC15" s="215"/>
      <c r="AD15" s="215"/>
      <c r="AE15" s="215"/>
      <c r="AG15" s="216" t="str">
        <f>CONCATENATE(AG6,AG13,AG7)</f>
        <v>2026/選択</v>
      </c>
      <c r="AH15" s="180" t="str">
        <f>CONCATENATE(AG6,AG13,AG7,AG13,AG8)</f>
        <v>2026/選択/選択</v>
      </c>
      <c r="AI15" s="182" t="str">
        <f>IF(ISERROR(AI16),"",AI16)</f>
        <v/>
      </c>
      <c r="AJ15" s="182">
        <f ca="1">IF(AI15&gt;AN7,1,0)</f>
        <v>1</v>
      </c>
      <c r="AL15" s="182">
        <v>13</v>
      </c>
      <c r="AQ15" s="183">
        <v>41562</v>
      </c>
      <c r="AR15" s="184" t="s">
        <v>701</v>
      </c>
      <c r="AS15" s="186"/>
      <c r="AT15" s="182">
        <v>11</v>
      </c>
      <c r="AU15" s="182">
        <v>11</v>
      </c>
      <c r="AV15" s="185"/>
      <c r="AW15" s="186"/>
      <c r="AX15" s="185"/>
      <c r="AY15" s="220" t="s">
        <v>1734</v>
      </c>
      <c r="BC15" s="179" t="s">
        <v>2690</v>
      </c>
      <c r="BD15" s="180">
        <v>46286</v>
      </c>
    </row>
    <row r="16" spans="1:57" ht="15" customHeight="1" x14ac:dyDescent="0.25">
      <c r="A16" s="189"/>
      <c r="B16" s="397"/>
      <c r="C16" s="398"/>
      <c r="D16" s="398"/>
      <c r="E16" s="398"/>
      <c r="F16" s="398"/>
      <c r="G16" s="398"/>
      <c r="H16" s="399"/>
      <c r="I16" s="217"/>
      <c r="J16" s="394"/>
      <c r="K16" s="395"/>
      <c r="L16" s="395"/>
      <c r="M16" s="395"/>
      <c r="N16" s="395"/>
      <c r="O16" s="395"/>
      <c r="P16" s="396"/>
      <c r="Q16" s="217"/>
      <c r="R16" s="397"/>
      <c r="S16" s="398"/>
      <c r="T16" s="398"/>
      <c r="U16" s="399"/>
      <c r="V16" s="217"/>
      <c r="W16" s="397"/>
      <c r="X16" s="398"/>
      <c r="Y16" s="398"/>
      <c r="Z16" s="398"/>
      <c r="AA16" s="398"/>
      <c r="AB16" s="398"/>
      <c r="AC16" s="399"/>
      <c r="AD16" s="189"/>
      <c r="AE16" s="192"/>
      <c r="AG16" s="216" t="str">
        <f>CONCATENATE(AG9,AG13,AG10)</f>
        <v>選択/選択</v>
      </c>
      <c r="AH16" s="180" t="str">
        <f>CONCATENATE(L13,AG13,O13,AG13,R13)</f>
        <v>選択/選択/選択</v>
      </c>
      <c r="AI16" s="182" t="e">
        <f>DATEVALUE(CONCATENATE(AG6,AG13,AG7,AG13,AG8))</f>
        <v>#VALUE!</v>
      </c>
      <c r="AL16" s="182">
        <v>14</v>
      </c>
      <c r="AQ16" s="183">
        <v>41563</v>
      </c>
      <c r="AR16" s="184" t="s">
        <v>667</v>
      </c>
      <c r="AS16" s="186"/>
      <c r="AT16" s="182">
        <v>12</v>
      </c>
      <c r="AU16" s="182">
        <v>12</v>
      </c>
      <c r="AV16" s="185"/>
      <c r="AW16" s="186"/>
      <c r="AX16" s="185"/>
      <c r="AY16" s="220" t="s">
        <v>2616</v>
      </c>
      <c r="BC16" s="179" t="s">
        <v>2687</v>
      </c>
      <c r="BD16" s="180">
        <v>46287</v>
      </c>
    </row>
    <row r="17" spans="1:56" ht="13.5" customHeight="1" x14ac:dyDescent="0.25">
      <c r="A17" s="189"/>
      <c r="B17" s="218" t="s">
        <v>123</v>
      </c>
      <c r="C17" s="189"/>
      <c r="D17" s="189"/>
      <c r="E17" s="189"/>
      <c r="F17" s="189"/>
      <c r="G17" s="189"/>
      <c r="H17" s="189"/>
      <c r="I17" s="189"/>
      <c r="J17" s="189"/>
      <c r="K17" s="189"/>
      <c r="L17" s="189"/>
      <c r="M17" s="189"/>
      <c r="N17" s="189"/>
      <c r="O17" s="189"/>
      <c r="P17" s="189"/>
      <c r="Q17" s="189"/>
      <c r="R17" s="189"/>
      <c r="S17" s="189"/>
      <c r="T17" s="189"/>
      <c r="U17" s="218" t="s">
        <v>2649</v>
      </c>
      <c r="V17" s="189"/>
      <c r="W17" s="189"/>
      <c r="X17" s="189"/>
      <c r="Y17" s="189"/>
      <c r="Z17" s="218" t="s">
        <v>664</v>
      </c>
      <c r="AA17" s="189"/>
      <c r="AB17" s="189"/>
      <c r="AC17" s="189"/>
      <c r="AD17" s="189"/>
      <c r="AE17" s="192"/>
      <c r="AG17" s="216" t="str">
        <f>CONCATENATE(AH9,AG13,AH10,AG13,AH11)</f>
        <v>2026/選択/選択</v>
      </c>
      <c r="AH17" s="182" t="str">
        <f>CONCATENATE(AH9,AG13,AH10)</f>
        <v>2026/選択</v>
      </c>
      <c r="AI17" s="180"/>
      <c r="AL17" s="182">
        <v>15</v>
      </c>
      <c r="AQ17" s="183">
        <v>41564</v>
      </c>
      <c r="AR17" s="184" t="s">
        <v>668</v>
      </c>
      <c r="AS17" s="186"/>
      <c r="AT17" s="182">
        <v>13</v>
      </c>
      <c r="AU17" s="182">
        <v>13</v>
      </c>
      <c r="AV17" s="185"/>
      <c r="AW17" s="186"/>
      <c r="AX17" s="185"/>
      <c r="AY17" s="179" t="s">
        <v>2617</v>
      </c>
      <c r="BC17" s="179" t="s">
        <v>2691</v>
      </c>
      <c r="BD17" s="180">
        <v>46288</v>
      </c>
    </row>
    <row r="18" spans="1:56" ht="15" customHeight="1" x14ac:dyDescent="0.25">
      <c r="A18" s="189"/>
      <c r="B18" s="394" t="s">
        <v>2670</v>
      </c>
      <c r="C18" s="395"/>
      <c r="D18" s="395"/>
      <c r="E18" s="395"/>
      <c r="F18" s="395"/>
      <c r="G18" s="395"/>
      <c r="H18" s="395"/>
      <c r="I18" s="395"/>
      <c r="J18" s="395"/>
      <c r="K18" s="395"/>
      <c r="L18" s="395"/>
      <c r="M18" s="395"/>
      <c r="N18" s="395"/>
      <c r="O18" s="395"/>
      <c r="P18" s="395"/>
      <c r="Q18" s="395"/>
      <c r="R18" s="395"/>
      <c r="S18" s="396"/>
      <c r="T18" s="219"/>
      <c r="U18" s="397"/>
      <c r="V18" s="398"/>
      <c r="W18" s="398"/>
      <c r="X18" s="399"/>
      <c r="Y18" s="189"/>
      <c r="Z18" s="397"/>
      <c r="AA18" s="398"/>
      <c r="AB18" s="398"/>
      <c r="AC18" s="399"/>
      <c r="AD18" s="189"/>
      <c r="AE18" s="192"/>
      <c r="AG18" s="220" t="e">
        <f>DATEDIF(AG15,AG16,"M")</f>
        <v>#VALUE!</v>
      </c>
      <c r="AL18" s="182">
        <v>16</v>
      </c>
      <c r="AQ18" s="183">
        <v>41565</v>
      </c>
      <c r="AR18" s="184" t="s">
        <v>669</v>
      </c>
      <c r="AS18" s="186"/>
      <c r="AT18" s="182">
        <v>14</v>
      </c>
      <c r="AU18" s="182">
        <v>14</v>
      </c>
      <c r="AV18" s="185"/>
      <c r="AW18" s="186"/>
      <c r="AX18" s="185"/>
      <c r="AY18" s="179" t="s">
        <v>2613</v>
      </c>
      <c r="BC18" s="179" t="s">
        <v>2692</v>
      </c>
      <c r="BD18" s="180">
        <v>46307</v>
      </c>
    </row>
    <row r="19" spans="1:56" ht="13.5" customHeight="1" x14ac:dyDescent="0.25">
      <c r="A19" s="189"/>
      <c r="B19" s="189" t="s">
        <v>505</v>
      </c>
      <c r="C19" s="189"/>
      <c r="D19" s="189"/>
      <c r="E19" s="189"/>
      <c r="F19" s="189"/>
      <c r="G19" s="189"/>
      <c r="H19" s="189"/>
      <c r="I19" s="189"/>
      <c r="J19" s="189"/>
      <c r="K19" s="189"/>
      <c r="L19" s="189"/>
      <c r="M19" s="189"/>
      <c r="N19" s="189"/>
      <c r="O19" s="189"/>
      <c r="P19" s="189" t="s">
        <v>1850</v>
      </c>
      <c r="Q19" s="189"/>
      <c r="R19" s="189"/>
      <c r="S19" s="189"/>
      <c r="T19" s="189"/>
      <c r="U19" s="189"/>
      <c r="V19" s="189"/>
      <c r="W19" s="189"/>
      <c r="X19" s="189"/>
      <c r="Y19" s="189"/>
      <c r="Z19" s="189"/>
      <c r="AA19" s="189"/>
      <c r="AB19" s="189"/>
      <c r="AC19" s="189"/>
      <c r="AD19" s="189"/>
      <c r="AE19" s="192"/>
      <c r="AG19" s="221" t="e">
        <f>AG18+1</f>
        <v>#VALUE!</v>
      </c>
      <c r="AL19" s="182">
        <v>17</v>
      </c>
      <c r="AQ19" s="183">
        <v>41566</v>
      </c>
      <c r="AR19" s="184" t="s">
        <v>670</v>
      </c>
      <c r="AS19" s="186" t="s">
        <v>216</v>
      </c>
      <c r="AT19" s="182">
        <v>14</v>
      </c>
      <c r="AU19" s="182" t="s">
        <v>2442</v>
      </c>
      <c r="AV19" s="185"/>
      <c r="AW19" s="185"/>
      <c r="AX19" s="185"/>
      <c r="AY19" s="179" t="s">
        <v>2614</v>
      </c>
      <c r="BC19" s="179" t="s">
        <v>2693</v>
      </c>
      <c r="BD19" s="180">
        <v>46329</v>
      </c>
    </row>
    <row r="20" spans="1:56" ht="15" customHeight="1" x14ac:dyDescent="0.25">
      <c r="A20" s="189"/>
      <c r="B20" s="394"/>
      <c r="C20" s="407"/>
      <c r="D20" s="407"/>
      <c r="E20" s="407"/>
      <c r="F20" s="407"/>
      <c r="G20" s="407"/>
      <c r="H20" s="407"/>
      <c r="I20" s="407"/>
      <c r="J20" s="407"/>
      <c r="K20" s="407"/>
      <c r="L20" s="407"/>
      <c r="M20" s="407"/>
      <c r="N20" s="408"/>
      <c r="O20" s="222"/>
      <c r="P20" s="394"/>
      <c r="Q20" s="395"/>
      <c r="R20" s="395"/>
      <c r="S20" s="395"/>
      <c r="T20" s="395"/>
      <c r="U20" s="395"/>
      <c r="V20" s="395"/>
      <c r="W20" s="395"/>
      <c r="X20" s="395"/>
      <c r="Y20" s="395"/>
      <c r="Z20" s="395"/>
      <c r="AA20" s="395"/>
      <c r="AB20" s="395"/>
      <c r="AC20" s="396"/>
      <c r="AD20" s="223"/>
      <c r="AE20" s="192"/>
      <c r="AL20" s="182">
        <v>18</v>
      </c>
      <c r="AQ20" s="183">
        <v>41567</v>
      </c>
      <c r="AR20" s="184" t="s">
        <v>2443</v>
      </c>
      <c r="AS20" s="214" t="s">
        <v>216</v>
      </c>
      <c r="AT20" s="182">
        <v>14</v>
      </c>
      <c r="AU20" s="182" t="s">
        <v>2442</v>
      </c>
      <c r="AV20" s="214"/>
      <c r="AW20" s="214"/>
      <c r="AX20" s="214"/>
      <c r="AY20" s="179" t="s">
        <v>2615</v>
      </c>
      <c r="BC20" s="179" t="s">
        <v>2694</v>
      </c>
      <c r="BD20" s="180">
        <v>46349</v>
      </c>
    </row>
    <row r="21" spans="1:56" ht="13.5" customHeight="1" x14ac:dyDescent="0.25">
      <c r="A21" s="189"/>
      <c r="B21" s="224" t="s">
        <v>124</v>
      </c>
      <c r="C21" s="189"/>
      <c r="D21" s="189"/>
      <c r="E21" s="189"/>
      <c r="F21" s="189"/>
      <c r="G21" s="189"/>
      <c r="H21" s="189"/>
      <c r="I21" s="189"/>
      <c r="J21" s="189"/>
      <c r="K21" s="189"/>
      <c r="L21" s="189"/>
      <c r="M21" s="189"/>
      <c r="N21" s="189"/>
      <c r="O21" s="189"/>
      <c r="P21" s="224" t="s">
        <v>125</v>
      </c>
      <c r="Q21" s="189"/>
      <c r="R21" s="189"/>
      <c r="S21" s="189"/>
      <c r="T21" s="189"/>
      <c r="U21" s="189"/>
      <c r="V21" s="189"/>
      <c r="W21" s="189"/>
      <c r="X21" s="189"/>
      <c r="Y21" s="189"/>
      <c r="Z21" s="225" t="s">
        <v>497</v>
      </c>
      <c r="AA21" s="189"/>
      <c r="AB21" s="189"/>
      <c r="AC21" s="189"/>
      <c r="AD21" s="189"/>
      <c r="AE21" s="192"/>
      <c r="AG21" s="220"/>
      <c r="AL21" s="182">
        <v>19</v>
      </c>
      <c r="AQ21" s="183">
        <v>41568</v>
      </c>
      <c r="AR21" s="184" t="s">
        <v>2444</v>
      </c>
      <c r="AT21" s="182">
        <v>15</v>
      </c>
      <c r="AU21" s="182">
        <v>15</v>
      </c>
      <c r="AY21" s="179" t="s">
        <v>1852</v>
      </c>
      <c r="BC21" s="179" t="s">
        <v>2695</v>
      </c>
      <c r="BD21" s="180">
        <v>46385</v>
      </c>
    </row>
    <row r="22" spans="1:56" ht="15" customHeight="1" x14ac:dyDescent="0.25">
      <c r="A22" s="189"/>
      <c r="B22" s="394" t="s">
        <v>2618</v>
      </c>
      <c r="C22" s="395"/>
      <c r="D22" s="395"/>
      <c r="E22" s="395"/>
      <c r="F22" s="395"/>
      <c r="G22" s="395"/>
      <c r="H22" s="395"/>
      <c r="I22" s="395"/>
      <c r="J22" s="395"/>
      <c r="K22" s="395"/>
      <c r="L22" s="395"/>
      <c r="M22" s="395"/>
      <c r="N22" s="396"/>
      <c r="O22" s="189"/>
      <c r="P22" s="394"/>
      <c r="Q22" s="395"/>
      <c r="R22" s="395"/>
      <c r="S22" s="395"/>
      <c r="T22" s="395"/>
      <c r="U22" s="395"/>
      <c r="V22" s="395"/>
      <c r="W22" s="395"/>
      <c r="X22" s="396"/>
      <c r="Y22" s="223"/>
      <c r="Z22" s="397"/>
      <c r="AA22" s="398"/>
      <c r="AB22" s="398"/>
      <c r="AC22" s="399"/>
      <c r="AD22" s="223"/>
      <c r="AE22" s="192"/>
      <c r="AG22" s="220"/>
      <c r="AL22" s="182">
        <v>20</v>
      </c>
      <c r="AQ22" s="183">
        <v>41569</v>
      </c>
      <c r="AR22" s="184" t="s">
        <v>701</v>
      </c>
      <c r="AT22" s="182">
        <v>16</v>
      </c>
      <c r="AU22" s="182">
        <v>16</v>
      </c>
      <c r="BC22" s="179" t="s">
        <v>2695</v>
      </c>
      <c r="BD22" s="180">
        <v>46386</v>
      </c>
    </row>
    <row r="23" spans="1:56" ht="5.0999999999999996" customHeight="1" x14ac:dyDescent="0.25">
      <c r="A23" s="189"/>
      <c r="B23" s="189"/>
      <c r="C23" s="189"/>
      <c r="D23" s="189"/>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192"/>
      <c r="AL23" s="182">
        <v>21</v>
      </c>
      <c r="AQ23" s="183">
        <v>41570</v>
      </c>
      <c r="AR23" s="184" t="s">
        <v>667</v>
      </c>
      <c r="AT23" s="182">
        <v>17</v>
      </c>
      <c r="AU23" s="182">
        <v>17</v>
      </c>
      <c r="BC23" s="179" t="s">
        <v>2696</v>
      </c>
      <c r="BD23" s="180">
        <v>46387</v>
      </c>
    </row>
    <row r="24" spans="1:56" ht="15.75" customHeight="1" x14ac:dyDescent="0.25">
      <c r="A24" s="189"/>
      <c r="B24" s="227" t="s">
        <v>144</v>
      </c>
      <c r="C24" s="228"/>
      <c r="D24" s="228"/>
      <c r="E24" s="228"/>
      <c r="F24" s="228"/>
      <c r="G24" s="228"/>
      <c r="H24" s="228"/>
      <c r="I24" s="228"/>
      <c r="J24" s="228"/>
      <c r="K24" s="228"/>
      <c r="L24" s="189"/>
      <c r="M24" s="229"/>
      <c r="N24" s="189"/>
      <c r="O24" s="189"/>
      <c r="P24" s="189"/>
      <c r="Q24" s="189"/>
      <c r="R24" s="189"/>
      <c r="S24" s="189"/>
      <c r="T24" s="189"/>
      <c r="U24" s="189"/>
      <c r="V24" s="189"/>
      <c r="W24" s="189"/>
      <c r="X24" s="189"/>
      <c r="Y24" s="189"/>
      <c r="Z24" s="189"/>
      <c r="AA24" s="189"/>
      <c r="AB24" s="189"/>
      <c r="AC24" s="189"/>
      <c r="AD24" s="189"/>
      <c r="AE24" s="192"/>
      <c r="AL24" s="182">
        <v>22</v>
      </c>
      <c r="AQ24" s="183">
        <v>41571</v>
      </c>
      <c r="AR24" s="184" t="s">
        <v>668</v>
      </c>
      <c r="AT24" s="182">
        <v>18</v>
      </c>
      <c r="AU24" s="182">
        <v>18</v>
      </c>
      <c r="BC24" s="179" t="s">
        <v>2697</v>
      </c>
      <c r="BD24" s="180">
        <v>46388</v>
      </c>
    </row>
    <row r="25" spans="1:56" ht="15.75" customHeight="1" x14ac:dyDescent="0.25">
      <c r="A25" s="189"/>
      <c r="B25" s="390" t="s">
        <v>1733</v>
      </c>
      <c r="C25" s="391"/>
      <c r="D25" s="391"/>
      <c r="E25" s="391"/>
      <c r="F25" s="391"/>
      <c r="G25" s="391"/>
      <c r="H25" s="391"/>
      <c r="I25" s="404">
        <f>50000+AG41*5000</f>
        <v>50000</v>
      </c>
      <c r="J25" s="405"/>
      <c r="K25" s="405"/>
      <c r="L25" s="406"/>
      <c r="M25" s="189" t="s">
        <v>706</v>
      </c>
      <c r="N25" s="189"/>
      <c r="O25" s="189"/>
      <c r="P25" s="189"/>
      <c r="Q25" s="189"/>
      <c r="R25" s="189"/>
      <c r="S25" s="189"/>
      <c r="T25" s="189"/>
      <c r="U25" s="189"/>
      <c r="V25" s="189"/>
      <c r="W25" s="189"/>
      <c r="X25" s="189"/>
      <c r="Y25" s="189"/>
      <c r="Z25" s="189"/>
      <c r="AA25" s="189"/>
      <c r="AB25" s="189"/>
      <c r="AC25" s="189"/>
      <c r="AD25" s="189"/>
      <c r="AE25" s="192"/>
      <c r="AL25" s="182">
        <v>23</v>
      </c>
      <c r="AQ25" s="183">
        <v>41572</v>
      </c>
      <c r="AR25" s="184" t="s">
        <v>669</v>
      </c>
      <c r="AT25" s="182">
        <v>18</v>
      </c>
      <c r="AU25" s="182" t="s">
        <v>2442</v>
      </c>
      <c r="BC25" s="179" t="s">
        <v>2698</v>
      </c>
      <c r="BD25" s="180">
        <v>46389</v>
      </c>
    </row>
    <row r="26" spans="1:56" ht="5.0999999999999996" customHeight="1" x14ac:dyDescent="0.25">
      <c r="A26" s="189"/>
      <c r="B26" s="230"/>
      <c r="C26" s="230"/>
      <c r="D26" s="230"/>
      <c r="E26" s="230"/>
      <c r="F26" s="230"/>
      <c r="G26" s="230"/>
      <c r="H26" s="230"/>
      <c r="I26" s="229"/>
      <c r="J26" s="231"/>
      <c r="K26" s="231"/>
      <c r="L26" s="231"/>
      <c r="M26" s="189"/>
      <c r="N26" s="189"/>
      <c r="O26" s="189"/>
      <c r="P26" s="189"/>
      <c r="Q26" s="189"/>
      <c r="R26" s="189"/>
      <c r="S26" s="189"/>
      <c r="T26" s="189"/>
      <c r="U26" s="189"/>
      <c r="V26" s="189"/>
      <c r="W26" s="189"/>
      <c r="X26" s="189"/>
      <c r="Y26" s="189"/>
      <c r="Z26" s="189"/>
      <c r="AA26" s="189"/>
      <c r="AB26" s="189"/>
      <c r="AC26" s="189"/>
      <c r="AD26" s="189"/>
      <c r="AE26" s="192"/>
      <c r="AL26" s="182">
        <v>24</v>
      </c>
      <c r="AQ26" s="183">
        <v>41573</v>
      </c>
      <c r="AR26" s="184" t="s">
        <v>670</v>
      </c>
      <c r="AS26" s="182" t="s">
        <v>216</v>
      </c>
      <c r="AT26" s="182">
        <v>18</v>
      </c>
      <c r="AU26" s="182" t="s">
        <v>2442</v>
      </c>
      <c r="BC26" s="179" t="s">
        <v>2698</v>
      </c>
      <c r="BD26" s="180">
        <v>46390</v>
      </c>
    </row>
    <row r="27" spans="1:56" ht="15.75" customHeight="1" x14ac:dyDescent="0.25">
      <c r="A27" s="189"/>
      <c r="B27" s="402" t="s">
        <v>1736</v>
      </c>
      <c r="C27" s="403"/>
      <c r="D27" s="403"/>
      <c r="E27" s="403"/>
      <c r="F27" s="403"/>
      <c r="G27" s="403"/>
      <c r="H27" s="403"/>
      <c r="I27" s="400" t="str">
        <f>IF(ISERROR(AG19),"-",AG19)</f>
        <v>-</v>
      </c>
      <c r="J27" s="400"/>
      <c r="K27" s="400"/>
      <c r="L27" s="401"/>
      <c r="M27" s="189" t="s">
        <v>234</v>
      </c>
      <c r="N27" s="189"/>
      <c r="O27" s="189"/>
      <c r="P27" s="189"/>
      <c r="Q27" s="189"/>
      <c r="R27" s="189"/>
      <c r="S27" s="189"/>
      <c r="T27" s="189"/>
      <c r="U27" s="189"/>
      <c r="V27" s="189"/>
      <c r="W27" s="189"/>
      <c r="X27" s="189"/>
      <c r="Y27" s="189"/>
      <c r="Z27" s="189"/>
      <c r="AA27" s="189"/>
      <c r="AB27" s="189"/>
      <c r="AC27" s="189"/>
      <c r="AD27" s="189"/>
      <c r="AE27" s="192"/>
      <c r="AG27" s="179">
        <f ca="1">IF(AN6&gt;=AN7,1,0)</f>
        <v>1</v>
      </c>
      <c r="AL27" s="182">
        <v>25</v>
      </c>
      <c r="AQ27" s="183">
        <v>41574</v>
      </c>
      <c r="AR27" s="184" t="s">
        <v>2443</v>
      </c>
      <c r="AS27" s="182" t="s">
        <v>216</v>
      </c>
      <c r="AT27" s="182">
        <v>18</v>
      </c>
      <c r="AU27" s="182" t="s">
        <v>2442</v>
      </c>
      <c r="BC27" s="179" t="s">
        <v>2699</v>
      </c>
      <c r="BD27" s="180">
        <v>46398</v>
      </c>
    </row>
    <row r="28" spans="1:56" ht="5.0999999999999996" customHeight="1" x14ac:dyDescent="0.25">
      <c r="A28" s="189"/>
      <c r="B28" s="232"/>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92"/>
      <c r="AL28" s="182">
        <v>26</v>
      </c>
      <c r="AQ28" s="183">
        <v>41575</v>
      </c>
      <c r="AR28" s="184" t="s">
        <v>2444</v>
      </c>
      <c r="AT28" s="182">
        <v>19</v>
      </c>
      <c r="AU28" s="182">
        <v>19</v>
      </c>
      <c r="BC28" s="179" t="s">
        <v>2669</v>
      </c>
      <c r="BD28" s="180">
        <v>46429</v>
      </c>
    </row>
    <row r="29" spans="1:56" ht="15.75" customHeight="1" x14ac:dyDescent="0.25">
      <c r="A29" s="189"/>
      <c r="B29" s="409"/>
      <c r="C29" s="409"/>
      <c r="D29" s="409"/>
      <c r="E29" s="409"/>
      <c r="F29" s="409"/>
      <c r="G29" s="409"/>
      <c r="H29" s="409"/>
      <c r="I29" s="409"/>
      <c r="J29" s="409"/>
      <c r="K29" s="409"/>
      <c r="L29" s="409"/>
      <c r="M29" s="233"/>
      <c r="N29" s="189"/>
      <c r="O29" s="189"/>
      <c r="P29" s="189"/>
      <c r="Q29" s="189"/>
      <c r="R29" s="189"/>
      <c r="S29" s="189"/>
      <c r="T29" s="189"/>
      <c r="U29" s="189"/>
      <c r="V29" s="189"/>
      <c r="W29" s="189"/>
      <c r="X29" s="189"/>
      <c r="Y29" s="189"/>
      <c r="Z29" s="189"/>
      <c r="AA29" s="189"/>
      <c r="AB29" s="189"/>
      <c r="AC29" s="189"/>
      <c r="AD29" s="189"/>
      <c r="AE29" s="192"/>
      <c r="AL29" s="182">
        <v>27</v>
      </c>
      <c r="AQ29" s="183">
        <v>41576</v>
      </c>
      <c r="AR29" s="184" t="s">
        <v>701</v>
      </c>
      <c r="AT29" s="182">
        <v>20</v>
      </c>
      <c r="AU29" s="182">
        <v>20</v>
      </c>
      <c r="BC29" s="179" t="s">
        <v>2700</v>
      </c>
      <c r="BD29" s="180">
        <v>46441</v>
      </c>
    </row>
    <row r="30" spans="1:56" ht="15.75" customHeight="1" x14ac:dyDescent="0.25">
      <c r="A30" s="189"/>
      <c r="B30" s="232" t="s">
        <v>143</v>
      </c>
      <c r="C30" s="234"/>
      <c r="D30" s="234"/>
      <c r="E30" s="234"/>
      <c r="F30" s="234"/>
      <c r="G30" s="234"/>
      <c r="H30" s="234"/>
      <c r="I30" s="235"/>
      <c r="J30" s="235"/>
      <c r="K30" s="235"/>
      <c r="L30" s="235"/>
      <c r="M30" s="189"/>
      <c r="N30" s="189"/>
      <c r="O30" s="189"/>
      <c r="P30" s="189"/>
      <c r="Q30" s="189"/>
      <c r="R30" s="189"/>
      <c r="S30" s="189"/>
      <c r="T30" s="189"/>
      <c r="U30" s="189"/>
      <c r="V30" s="189"/>
      <c r="W30" s="189"/>
      <c r="X30" s="189"/>
      <c r="Y30" s="189"/>
      <c r="Z30" s="189"/>
      <c r="AA30" s="189"/>
      <c r="AB30" s="189"/>
      <c r="AC30" s="189"/>
      <c r="AD30" s="189"/>
      <c r="AE30" s="192"/>
      <c r="AG30" s="236"/>
      <c r="AH30" s="236"/>
      <c r="AL30" s="182">
        <v>28</v>
      </c>
      <c r="AQ30" s="183">
        <v>41577</v>
      </c>
      <c r="AR30" s="184" t="s">
        <v>667</v>
      </c>
      <c r="AT30" s="182">
        <v>21</v>
      </c>
      <c r="AU30" s="182">
        <v>21</v>
      </c>
      <c r="BC30" s="179" t="s">
        <v>2701</v>
      </c>
      <c r="BD30" s="180">
        <v>46467</v>
      </c>
    </row>
    <row r="31" spans="1:56" ht="15.75" customHeight="1" x14ac:dyDescent="0.25">
      <c r="A31" s="189"/>
      <c r="B31" s="390" t="s">
        <v>1735</v>
      </c>
      <c r="C31" s="391"/>
      <c r="D31" s="391"/>
      <c r="E31" s="391"/>
      <c r="F31" s="391"/>
      <c r="G31" s="391"/>
      <c r="H31" s="391"/>
      <c r="I31" s="392">
        <f ca="1">IF(AV3=0,45000,30000)</f>
        <v>30000</v>
      </c>
      <c r="J31" s="392"/>
      <c r="K31" s="392"/>
      <c r="L31" s="393"/>
      <c r="M31" s="189" t="s">
        <v>621</v>
      </c>
      <c r="N31" s="189"/>
      <c r="O31" s="189"/>
      <c r="P31" s="410"/>
      <c r="Q31" s="410"/>
      <c r="R31" s="410"/>
      <c r="S31" s="410"/>
      <c r="T31" s="410"/>
      <c r="U31" s="410"/>
      <c r="V31" s="410"/>
      <c r="W31" s="427"/>
      <c r="X31" s="427"/>
      <c r="Y31" s="427"/>
      <c r="Z31" s="427"/>
      <c r="AA31" s="189"/>
      <c r="AB31" s="189"/>
      <c r="AC31" s="189"/>
      <c r="AD31" s="189"/>
      <c r="AE31" s="192"/>
      <c r="AL31" s="182">
        <v>29</v>
      </c>
      <c r="AQ31" s="183">
        <v>41578</v>
      </c>
      <c r="AR31" s="184" t="s">
        <v>668</v>
      </c>
      <c r="AT31" s="182">
        <v>22</v>
      </c>
      <c r="AU31" s="182">
        <v>22</v>
      </c>
      <c r="BC31" s="179" t="s">
        <v>2687</v>
      </c>
      <c r="BD31" s="180">
        <v>46468</v>
      </c>
    </row>
    <row r="32" spans="1:56" ht="15.75" customHeight="1" x14ac:dyDescent="0.25">
      <c r="A32" s="189"/>
      <c r="B32" s="237" t="s">
        <v>2653</v>
      </c>
      <c r="C32" s="238"/>
      <c r="D32" s="238"/>
      <c r="E32" s="238"/>
      <c r="F32" s="238"/>
      <c r="G32" s="238"/>
      <c r="H32" s="238"/>
      <c r="I32" s="239"/>
      <c r="J32" s="239"/>
      <c r="K32" s="239"/>
      <c r="L32" s="239"/>
      <c r="M32" s="240"/>
      <c r="N32" s="189"/>
      <c r="O32" s="189"/>
      <c r="P32" s="230"/>
      <c r="Q32" s="230"/>
      <c r="R32" s="230"/>
      <c r="S32" s="230"/>
      <c r="T32" s="230"/>
      <c r="U32" s="230"/>
      <c r="V32" s="230"/>
      <c r="W32" s="239"/>
      <c r="X32" s="239"/>
      <c r="Y32" s="239"/>
      <c r="Z32" s="239"/>
      <c r="AA32" s="189"/>
      <c r="AB32" s="189"/>
      <c r="AC32" s="189"/>
      <c r="AD32" s="189"/>
      <c r="AE32" s="192"/>
      <c r="AG32" s="241"/>
      <c r="AH32" s="241"/>
      <c r="AL32" s="182">
        <v>30</v>
      </c>
      <c r="AQ32" s="183">
        <v>41579</v>
      </c>
      <c r="AR32" s="184" t="s">
        <v>669</v>
      </c>
      <c r="AT32" s="182">
        <v>23</v>
      </c>
      <c r="AU32" s="182">
        <v>23</v>
      </c>
      <c r="BD32" s="180"/>
    </row>
    <row r="33" spans="1:56" ht="15.75" customHeight="1" x14ac:dyDescent="0.25">
      <c r="A33" s="189"/>
      <c r="B33" s="449" t="s">
        <v>2400</v>
      </c>
      <c r="C33" s="450"/>
      <c r="D33" s="450"/>
      <c r="E33" s="450"/>
      <c r="F33" s="450"/>
      <c r="G33" s="450"/>
      <c r="H33" s="450"/>
      <c r="I33" s="496" t="s">
        <v>2652</v>
      </c>
      <c r="J33" s="497"/>
      <c r="K33" s="497"/>
      <c r="L33" s="498"/>
      <c r="M33" s="229"/>
      <c r="N33" s="189"/>
      <c r="O33" s="189"/>
      <c r="P33" s="230"/>
      <c r="Q33" s="230"/>
      <c r="R33" s="230"/>
      <c r="S33" s="230"/>
      <c r="T33" s="230"/>
      <c r="U33" s="230"/>
      <c r="V33" s="230"/>
      <c r="W33" s="239"/>
      <c r="X33" s="239"/>
      <c r="Y33" s="239"/>
      <c r="Z33" s="239"/>
      <c r="AA33" s="189"/>
      <c r="AB33" s="189"/>
      <c r="AC33" s="189"/>
      <c r="AD33" s="189"/>
      <c r="AE33" s="192"/>
      <c r="AG33" s="179">
        <f>IF(M33="●",1,0)</f>
        <v>0</v>
      </c>
      <c r="AH33" s="182" t="str">
        <f>IF(AG33=1,"+ﾋﾟﾝﾎﾟｲﾝﾄ","")</f>
        <v/>
      </c>
      <c r="AL33" s="182">
        <v>31</v>
      </c>
      <c r="AQ33" s="183">
        <v>41580</v>
      </c>
      <c r="AR33" s="184" t="s">
        <v>670</v>
      </c>
      <c r="AS33" s="182" t="s">
        <v>216</v>
      </c>
      <c r="AT33" s="182">
        <v>23</v>
      </c>
      <c r="AU33" s="182" t="s">
        <v>2442</v>
      </c>
      <c r="BD33" s="180"/>
    </row>
    <row r="34" spans="1:56" ht="5.0999999999999996" customHeight="1" x14ac:dyDescent="0.25">
      <c r="A34" s="189"/>
      <c r="B34" s="238"/>
      <c r="C34" s="238"/>
      <c r="D34" s="238"/>
      <c r="E34" s="238"/>
      <c r="F34" s="238"/>
      <c r="G34" s="238"/>
      <c r="H34" s="238"/>
      <c r="I34" s="239"/>
      <c r="J34" s="239"/>
      <c r="K34" s="239"/>
      <c r="L34" s="189"/>
      <c r="M34" s="229"/>
      <c r="N34" s="189"/>
      <c r="O34" s="189"/>
      <c r="P34" s="230"/>
      <c r="Q34" s="230"/>
      <c r="R34" s="230"/>
      <c r="S34" s="230"/>
      <c r="T34" s="230"/>
      <c r="U34" s="230"/>
      <c r="V34" s="230"/>
      <c r="W34" s="239"/>
      <c r="X34" s="239"/>
      <c r="Y34" s="239"/>
      <c r="Z34" s="239"/>
      <c r="AA34" s="189"/>
      <c r="AB34" s="189"/>
      <c r="AC34" s="189"/>
      <c r="AD34" s="189"/>
      <c r="AE34" s="192"/>
      <c r="AG34" s="241"/>
      <c r="AH34" s="241"/>
      <c r="AQ34" s="183">
        <v>41581</v>
      </c>
      <c r="AR34" s="184" t="s">
        <v>2443</v>
      </c>
      <c r="AS34" s="182" t="s">
        <v>216</v>
      </c>
      <c r="AT34" s="182">
        <v>23</v>
      </c>
      <c r="AU34" s="182" t="s">
        <v>2442</v>
      </c>
      <c r="BD34" s="180"/>
    </row>
    <row r="35" spans="1:56" ht="15.75" customHeight="1" x14ac:dyDescent="0.25">
      <c r="A35" s="189"/>
      <c r="B35" s="445" t="s">
        <v>2408</v>
      </c>
      <c r="C35" s="445"/>
      <c r="D35" s="445"/>
      <c r="E35" s="445"/>
      <c r="F35" s="445"/>
      <c r="G35" s="445"/>
      <c r="H35" s="446"/>
      <c r="I35" s="499" t="s">
        <v>2651</v>
      </c>
      <c r="J35" s="500"/>
      <c r="K35" s="500"/>
      <c r="L35" s="501"/>
      <c r="M35" s="229"/>
      <c r="N35" s="189"/>
      <c r="O35" s="189"/>
      <c r="P35" s="230"/>
      <c r="Q35" s="230"/>
      <c r="R35" s="230"/>
      <c r="S35" s="230"/>
      <c r="T35" s="230"/>
      <c r="U35" s="230"/>
      <c r="V35" s="230"/>
      <c r="W35" s="239"/>
      <c r="X35" s="239"/>
      <c r="Y35" s="239"/>
      <c r="Z35" s="239"/>
      <c r="AA35" s="189"/>
      <c r="AB35" s="189"/>
      <c r="AC35" s="189"/>
      <c r="AD35" s="189"/>
      <c r="AE35" s="192"/>
      <c r="AG35" s="179">
        <f>IF(M35="●",1,0)</f>
        <v>0</v>
      </c>
      <c r="AH35" s="182" t="str">
        <f>IF(AG35=1,"+津波","")</f>
        <v/>
      </c>
      <c r="AQ35" s="183">
        <v>41582</v>
      </c>
      <c r="AR35" s="184" t="s">
        <v>2444</v>
      </c>
      <c r="AS35" s="182" t="s">
        <v>216</v>
      </c>
      <c r="AT35" s="182">
        <v>24</v>
      </c>
      <c r="AU35" s="182">
        <v>24</v>
      </c>
      <c r="BD35" s="180"/>
    </row>
    <row r="36" spans="1:56" ht="5.0999999999999996" customHeight="1" x14ac:dyDescent="0.25">
      <c r="A36" s="189"/>
      <c r="B36" s="238"/>
      <c r="C36" s="238"/>
      <c r="D36" s="238"/>
      <c r="E36" s="238"/>
      <c r="F36" s="238"/>
      <c r="G36" s="238"/>
      <c r="H36" s="238"/>
      <c r="I36" s="239"/>
      <c r="J36" s="239"/>
      <c r="K36" s="239"/>
      <c r="L36" s="189"/>
      <c r="M36" s="229"/>
      <c r="N36" s="189"/>
      <c r="O36" s="189"/>
      <c r="P36" s="230"/>
      <c r="Q36" s="230"/>
      <c r="R36" s="230"/>
      <c r="S36" s="230"/>
      <c r="T36" s="230"/>
      <c r="U36" s="230"/>
      <c r="V36" s="230"/>
      <c r="W36" s="239"/>
      <c r="X36" s="239"/>
      <c r="Y36" s="239"/>
      <c r="Z36" s="239"/>
      <c r="AA36" s="189"/>
      <c r="AB36" s="189"/>
      <c r="AC36" s="189"/>
      <c r="AD36" s="189"/>
      <c r="AE36" s="192"/>
      <c r="AG36" s="241"/>
      <c r="AQ36" s="183">
        <v>41583</v>
      </c>
      <c r="AR36" s="184" t="s">
        <v>701</v>
      </c>
      <c r="AT36" s="182">
        <v>25</v>
      </c>
      <c r="AU36" s="182">
        <v>25</v>
      </c>
      <c r="BD36" s="180"/>
    </row>
    <row r="37" spans="1:56" ht="15.75" customHeight="1" x14ac:dyDescent="0.25">
      <c r="A37" s="189"/>
      <c r="B37" s="492"/>
      <c r="C37" s="492"/>
      <c r="D37" s="492"/>
      <c r="E37" s="492"/>
      <c r="F37" s="492"/>
      <c r="G37" s="492"/>
      <c r="H37" s="492"/>
      <c r="I37" s="427"/>
      <c r="J37" s="427"/>
      <c r="K37" s="427"/>
      <c r="L37" s="189"/>
      <c r="M37" s="229"/>
      <c r="N37" s="189"/>
      <c r="O37" s="189"/>
      <c r="P37" s="230"/>
      <c r="Q37" s="230"/>
      <c r="R37" s="230"/>
      <c r="S37" s="230"/>
      <c r="T37" s="230"/>
      <c r="U37" s="230"/>
      <c r="V37" s="230"/>
      <c r="W37" s="239"/>
      <c r="X37" s="239"/>
      <c r="Y37" s="239"/>
      <c r="Z37" s="239"/>
      <c r="AA37" s="189"/>
      <c r="AB37" s="189"/>
      <c r="AC37" s="189"/>
      <c r="AD37" s="189"/>
      <c r="AE37" s="192"/>
      <c r="AG37" s="179">
        <f>IF(M37="●",1,0)</f>
        <v>0</v>
      </c>
      <c r="AH37" s="182" t="str">
        <f>IF(AG37=1,"+FAX72","")</f>
        <v/>
      </c>
      <c r="AQ37" s="183">
        <v>41584</v>
      </c>
      <c r="AR37" s="184" t="s">
        <v>667</v>
      </c>
      <c r="AT37" s="182">
        <v>26</v>
      </c>
      <c r="AU37" s="182">
        <v>26</v>
      </c>
      <c r="BD37" s="180"/>
    </row>
    <row r="38" spans="1:56" ht="5.0999999999999996" customHeight="1" x14ac:dyDescent="0.25">
      <c r="A38" s="189"/>
      <c r="B38" s="242"/>
      <c r="C38" s="238"/>
      <c r="D38" s="238"/>
      <c r="E38" s="238"/>
      <c r="F38" s="238"/>
      <c r="G38" s="238"/>
      <c r="H38" s="238"/>
      <c r="I38" s="239"/>
      <c r="J38" s="239"/>
      <c r="K38" s="239"/>
      <c r="L38" s="239"/>
      <c r="M38" s="189"/>
      <c r="N38" s="189"/>
      <c r="O38" s="189"/>
      <c r="P38" s="230"/>
      <c r="Q38" s="230"/>
      <c r="R38" s="230"/>
      <c r="S38" s="230"/>
      <c r="T38" s="230"/>
      <c r="U38" s="230"/>
      <c r="V38" s="230"/>
      <c r="W38" s="239"/>
      <c r="X38" s="239"/>
      <c r="Y38" s="239"/>
      <c r="Z38" s="239"/>
      <c r="AA38" s="189"/>
      <c r="AB38" s="189"/>
      <c r="AC38" s="189"/>
      <c r="AD38" s="189"/>
      <c r="AE38" s="192"/>
      <c r="AQ38" s="183">
        <v>41585</v>
      </c>
      <c r="AR38" s="184" t="s">
        <v>668</v>
      </c>
      <c r="AT38" s="182">
        <v>27</v>
      </c>
      <c r="AU38" s="182">
        <v>27</v>
      </c>
      <c r="BD38" s="180"/>
    </row>
    <row r="39" spans="1:56" ht="15.75" customHeight="1" x14ac:dyDescent="0.25">
      <c r="A39" s="189"/>
      <c r="B39" s="491" t="s">
        <v>2650</v>
      </c>
      <c r="C39" s="491"/>
      <c r="D39" s="491"/>
      <c r="E39" s="491"/>
      <c r="F39" s="491"/>
      <c r="G39" s="491"/>
      <c r="H39" s="491"/>
      <c r="I39" s="427"/>
      <c r="J39" s="427"/>
      <c r="K39" s="427"/>
      <c r="L39" s="189"/>
      <c r="M39" s="229"/>
      <c r="N39" s="189"/>
      <c r="O39" s="189"/>
      <c r="P39" s="230"/>
      <c r="Q39" s="230"/>
      <c r="R39" s="230"/>
      <c r="S39" s="230"/>
      <c r="T39" s="230"/>
      <c r="U39" s="230"/>
      <c r="V39" s="230"/>
      <c r="W39" s="239"/>
      <c r="X39" s="239"/>
      <c r="Y39" s="239"/>
      <c r="Z39" s="239"/>
      <c r="AA39" s="189"/>
      <c r="AB39" s="189"/>
      <c r="AC39" s="189"/>
      <c r="AD39" s="189"/>
      <c r="AE39" s="192"/>
      <c r="AG39" s="179">
        <f>IF(M39="●",1,0)</f>
        <v>0</v>
      </c>
      <c r="AH39" s="182" t="str">
        <f>IF(AG39=1,"+FAX192","")</f>
        <v/>
      </c>
      <c r="AQ39" s="183">
        <v>41586</v>
      </c>
      <c r="AR39" s="184" t="s">
        <v>669</v>
      </c>
      <c r="AT39" s="182">
        <v>28</v>
      </c>
      <c r="AU39" s="182">
        <v>28</v>
      </c>
      <c r="BD39" s="180"/>
    </row>
    <row r="40" spans="1:56" ht="5.0999999999999996" customHeight="1" x14ac:dyDescent="0.25">
      <c r="A40" s="189"/>
      <c r="B40" s="238"/>
      <c r="C40" s="238"/>
      <c r="D40" s="238"/>
      <c r="E40" s="238"/>
      <c r="F40" s="238"/>
      <c r="G40" s="238"/>
      <c r="H40" s="238"/>
      <c r="I40" s="239"/>
      <c r="J40" s="239"/>
      <c r="K40" s="239"/>
      <c r="L40" s="239"/>
      <c r="M40" s="189"/>
      <c r="N40" s="189"/>
      <c r="O40" s="189"/>
      <c r="P40" s="230"/>
      <c r="Q40" s="230"/>
      <c r="R40" s="230"/>
      <c r="S40" s="230"/>
      <c r="T40" s="230"/>
      <c r="U40" s="230"/>
      <c r="V40" s="230"/>
      <c r="W40" s="239"/>
      <c r="X40" s="239"/>
      <c r="Y40" s="239"/>
      <c r="Z40" s="239"/>
      <c r="AA40" s="189"/>
      <c r="AB40" s="189"/>
      <c r="AC40" s="189"/>
      <c r="AD40" s="189"/>
      <c r="AE40" s="192"/>
      <c r="AQ40" s="183">
        <v>41587</v>
      </c>
      <c r="AR40" s="184" t="s">
        <v>670</v>
      </c>
      <c r="AS40" s="182" t="s">
        <v>216</v>
      </c>
      <c r="AT40" s="182">
        <v>28</v>
      </c>
      <c r="AU40" s="182" t="s">
        <v>2442</v>
      </c>
      <c r="BD40" s="180"/>
    </row>
    <row r="41" spans="1:56" ht="15.75" customHeight="1" x14ac:dyDescent="0.25">
      <c r="A41" s="189"/>
      <c r="B41" s="440" t="s">
        <v>2607</v>
      </c>
      <c r="C41" s="441"/>
      <c r="D41" s="441"/>
      <c r="E41" s="441"/>
      <c r="F41" s="441"/>
      <c r="G41" s="441"/>
      <c r="H41" s="442"/>
      <c r="I41" s="493" t="s">
        <v>2661</v>
      </c>
      <c r="J41" s="494"/>
      <c r="K41" s="495"/>
      <c r="L41" s="189"/>
      <c r="M41" s="243" t="s">
        <v>714</v>
      </c>
      <c r="N41" s="189"/>
      <c r="O41" s="189"/>
      <c r="P41" s="230"/>
      <c r="Q41" s="230"/>
      <c r="R41" s="230"/>
      <c r="S41" s="230"/>
      <c r="T41" s="230"/>
      <c r="U41" s="230"/>
      <c r="V41" s="230"/>
      <c r="W41" s="239"/>
      <c r="X41" s="239"/>
      <c r="Y41" s="239"/>
      <c r="Z41" s="239"/>
      <c r="AA41" s="189"/>
      <c r="AB41" s="189"/>
      <c r="AC41" s="189"/>
      <c r="AD41" s="189"/>
      <c r="AE41" s="192"/>
      <c r="AG41" s="179">
        <f>IF(M41="●",1,0)</f>
        <v>0</v>
      </c>
      <c r="AH41" s="182" t="str">
        <f>IF(AG41=1,"+ｴﾋﾞﾃﾞﾝｽ","")</f>
        <v/>
      </c>
      <c r="AQ41" s="183">
        <v>41588</v>
      </c>
      <c r="AR41" s="184" t="s">
        <v>2443</v>
      </c>
      <c r="AS41" s="182" t="s">
        <v>216</v>
      </c>
      <c r="AT41" s="182">
        <v>28</v>
      </c>
      <c r="AU41" s="182" t="s">
        <v>2442</v>
      </c>
      <c r="BD41" s="180"/>
    </row>
    <row r="42" spans="1:56" ht="9.9499999999999993" customHeight="1" x14ac:dyDescent="0.25">
      <c r="A42" s="189"/>
      <c r="B42" s="238"/>
      <c r="C42" s="238"/>
      <c r="D42" s="238"/>
      <c r="E42" s="238"/>
      <c r="F42" s="238"/>
      <c r="G42" s="238"/>
      <c r="H42" s="238"/>
      <c r="I42" s="239"/>
      <c r="J42" s="239"/>
      <c r="K42" s="239"/>
      <c r="L42" s="239"/>
      <c r="M42" s="189"/>
      <c r="N42" s="189"/>
      <c r="O42" s="189"/>
      <c r="P42" s="230"/>
      <c r="Q42" s="230"/>
      <c r="R42" s="230"/>
      <c r="S42" s="230"/>
      <c r="T42" s="230"/>
      <c r="U42" s="230"/>
      <c r="V42" s="230"/>
      <c r="W42" s="239"/>
      <c r="X42" s="239"/>
      <c r="Y42" s="239"/>
      <c r="Z42" s="239"/>
      <c r="AA42" s="189"/>
      <c r="AB42" s="189"/>
      <c r="AC42" s="189"/>
      <c r="AD42" s="189"/>
      <c r="AE42" s="192"/>
      <c r="AQ42" s="183">
        <v>41589</v>
      </c>
      <c r="AR42" s="184" t="s">
        <v>2444</v>
      </c>
      <c r="AT42" s="182">
        <v>29</v>
      </c>
      <c r="AU42" s="182">
        <v>29</v>
      </c>
      <c r="BD42" s="180"/>
    </row>
    <row r="43" spans="1:56" ht="30" customHeight="1" x14ac:dyDescent="0.25">
      <c r="A43" s="189"/>
      <c r="B43" s="434" t="s">
        <v>2477</v>
      </c>
      <c r="C43" s="435"/>
      <c r="D43" s="435"/>
      <c r="E43" s="435"/>
      <c r="F43" s="435"/>
      <c r="G43" s="435"/>
      <c r="H43" s="435"/>
      <c r="I43" s="438" t="s">
        <v>2445</v>
      </c>
      <c r="J43" s="438"/>
      <c r="K43" s="439"/>
      <c r="L43" s="189"/>
      <c r="M43" s="243" t="s">
        <v>714</v>
      </c>
      <c r="N43" s="244"/>
      <c r="O43" s="189"/>
      <c r="P43" s="230"/>
      <c r="Q43" s="230"/>
      <c r="R43" s="230"/>
      <c r="S43" s="230"/>
      <c r="T43" s="230"/>
      <c r="U43" s="230"/>
      <c r="V43" s="230"/>
      <c r="W43" s="239"/>
      <c r="X43" s="239"/>
      <c r="Y43" s="239"/>
      <c r="Z43" s="239"/>
      <c r="AA43" s="189"/>
      <c r="AB43" s="189"/>
      <c r="AC43" s="189"/>
      <c r="AD43" s="189"/>
      <c r="AE43" s="192"/>
      <c r="AG43" s="179">
        <f>IF(M43="●",1,0)</f>
        <v>0</v>
      </c>
      <c r="AH43" s="182" t="str">
        <f>IF(AG43=1,"+canary","")</f>
        <v/>
      </c>
      <c r="AQ43" s="183">
        <v>41590</v>
      </c>
      <c r="AR43" s="184" t="s">
        <v>701</v>
      </c>
      <c r="AT43" s="182">
        <v>30</v>
      </c>
      <c r="AU43" s="182">
        <v>30</v>
      </c>
      <c r="BD43" s="180"/>
    </row>
    <row r="44" spans="1:56" ht="9.9499999999999993" customHeight="1" x14ac:dyDescent="0.25">
      <c r="A44" s="189"/>
      <c r="B44" s="245"/>
      <c r="C44" s="192"/>
      <c r="D44" s="192"/>
      <c r="E44" s="192"/>
      <c r="F44" s="192"/>
      <c r="G44" s="192"/>
      <c r="H44" s="192"/>
      <c r="I44" s="192"/>
      <c r="J44" s="192"/>
      <c r="K44" s="192"/>
      <c r="L44" s="192"/>
      <c r="M44" s="192"/>
      <c r="N44" s="189"/>
      <c r="O44" s="189"/>
      <c r="P44" s="189"/>
      <c r="Q44" s="189"/>
      <c r="R44" s="189"/>
      <c r="S44" s="189"/>
      <c r="T44" s="189"/>
      <c r="U44" s="189"/>
      <c r="V44" s="189"/>
      <c r="W44" s="189"/>
      <c r="X44" s="189"/>
      <c r="Y44" s="189"/>
      <c r="Z44" s="189"/>
      <c r="AA44" s="189"/>
      <c r="AB44" s="189"/>
      <c r="AC44" s="189"/>
      <c r="AD44" s="189"/>
      <c r="AE44" s="192"/>
      <c r="AG44" s="179" t="str">
        <f>CONCATENATE(AH33,AH35,AH37,AH39,AH41)</f>
        <v/>
      </c>
      <c r="AQ44" s="183">
        <v>41591</v>
      </c>
      <c r="AR44" s="184" t="s">
        <v>667</v>
      </c>
      <c r="AT44" s="182">
        <v>31</v>
      </c>
      <c r="AU44" s="182">
        <v>31</v>
      </c>
      <c r="BD44" s="180"/>
    </row>
    <row r="45" spans="1:56" ht="15.75" customHeight="1" x14ac:dyDescent="0.25">
      <c r="A45" s="189"/>
      <c r="B45" s="443" t="s">
        <v>710</v>
      </c>
      <c r="C45" s="444"/>
      <c r="D45" s="444"/>
      <c r="E45" s="444"/>
      <c r="F45" s="444"/>
      <c r="G45" s="444"/>
      <c r="H45" s="444"/>
      <c r="I45" s="400" t="str">
        <f ca="1">IF(ISERROR(I25*I27+I31),"-",(I25*I27+I31))</f>
        <v>-</v>
      </c>
      <c r="J45" s="400"/>
      <c r="K45" s="400"/>
      <c r="L45" s="401"/>
      <c r="M45" s="189" t="s">
        <v>621</v>
      </c>
      <c r="N45" s="189"/>
      <c r="O45" s="189"/>
      <c r="P45" s="189"/>
      <c r="Q45" s="189"/>
      <c r="R45" s="189"/>
      <c r="S45" s="189"/>
      <c r="T45" s="189"/>
      <c r="U45" s="189"/>
      <c r="V45" s="189"/>
      <c r="W45" s="189"/>
      <c r="X45" s="189"/>
      <c r="Y45" s="189"/>
      <c r="Z45" s="189"/>
      <c r="AA45" s="189"/>
      <c r="AB45" s="189"/>
      <c r="AC45" s="189"/>
      <c r="AD45" s="189"/>
      <c r="AE45" s="192"/>
      <c r="AG45" s="181"/>
      <c r="AQ45" s="183">
        <v>41592</v>
      </c>
      <c r="AR45" s="184" t="s">
        <v>668</v>
      </c>
      <c r="AT45" s="182">
        <v>32</v>
      </c>
      <c r="AU45" s="182">
        <v>32</v>
      </c>
      <c r="BD45" s="180"/>
    </row>
    <row r="46" spans="1:56" ht="9.9499999999999993" customHeight="1" x14ac:dyDescent="0.25">
      <c r="A46" s="189"/>
      <c r="B46" s="246"/>
      <c r="C46" s="246"/>
      <c r="D46" s="246"/>
      <c r="E46" s="246"/>
      <c r="F46" s="246"/>
      <c r="G46" s="246"/>
      <c r="H46" s="246"/>
      <c r="I46" s="247"/>
      <c r="J46" s="247"/>
      <c r="K46" s="247"/>
      <c r="L46" s="247"/>
      <c r="M46" s="189"/>
      <c r="N46" s="189"/>
      <c r="O46" s="189"/>
      <c r="P46" s="189"/>
      <c r="Q46" s="189"/>
      <c r="R46" s="189"/>
      <c r="S46" s="189"/>
      <c r="T46" s="189"/>
      <c r="U46" s="189"/>
      <c r="V46" s="189"/>
      <c r="W46" s="189"/>
      <c r="X46" s="189"/>
      <c r="Y46" s="189"/>
      <c r="Z46" s="189"/>
      <c r="AA46" s="189"/>
      <c r="AB46" s="189"/>
      <c r="AC46" s="189"/>
      <c r="AD46" s="189"/>
      <c r="AE46" s="192"/>
      <c r="AG46" s="248"/>
      <c r="AQ46" s="183">
        <v>41593</v>
      </c>
      <c r="AR46" s="184" t="s">
        <v>669</v>
      </c>
      <c r="AT46" s="182">
        <v>33</v>
      </c>
      <c r="AU46" s="182">
        <v>33</v>
      </c>
      <c r="BD46" s="180"/>
    </row>
    <row r="47" spans="1:56" ht="15.75" customHeight="1" x14ac:dyDescent="0.25">
      <c r="A47" s="189"/>
      <c r="B47" s="443" t="s">
        <v>2671</v>
      </c>
      <c r="C47" s="444"/>
      <c r="D47" s="444"/>
      <c r="E47" s="444"/>
      <c r="F47" s="444"/>
      <c r="G47" s="444"/>
      <c r="H47" s="444"/>
      <c r="I47" s="400" t="str">
        <f ca="1">IF(ISERROR(I45*1.1-I45),"-",(I45*1.1-I45))</f>
        <v>-</v>
      </c>
      <c r="J47" s="400"/>
      <c r="K47" s="400"/>
      <c r="L47" s="401"/>
      <c r="M47" s="189" t="s">
        <v>621</v>
      </c>
      <c r="N47" s="233"/>
      <c r="O47" s="189"/>
      <c r="P47" s="189"/>
      <c r="Q47" s="189"/>
      <c r="R47" s="189"/>
      <c r="S47" s="189"/>
      <c r="T47" s="189"/>
      <c r="U47" s="189"/>
      <c r="V47" s="189"/>
      <c r="W47" s="189"/>
      <c r="X47" s="189"/>
      <c r="Y47" s="189"/>
      <c r="Z47" s="189"/>
      <c r="AA47" s="189"/>
      <c r="AB47" s="189"/>
      <c r="AC47" s="189"/>
      <c r="AD47" s="189"/>
      <c r="AE47" s="192"/>
      <c r="AG47" s="181"/>
      <c r="AQ47" s="183">
        <v>41594</v>
      </c>
      <c r="AR47" s="184" t="s">
        <v>670</v>
      </c>
      <c r="AS47" s="182" t="s">
        <v>216</v>
      </c>
      <c r="AT47" s="182">
        <v>33</v>
      </c>
      <c r="AU47" s="182" t="s">
        <v>2442</v>
      </c>
      <c r="BD47" s="180"/>
    </row>
    <row r="48" spans="1:56" ht="17.25" customHeight="1" thickBot="1" x14ac:dyDescent="0.3">
      <c r="A48" s="189"/>
      <c r="B48" s="246"/>
      <c r="C48" s="246"/>
      <c r="D48" s="246"/>
      <c r="E48" s="246"/>
      <c r="F48" s="388"/>
      <c r="G48" s="246"/>
      <c r="H48" s="246"/>
      <c r="I48" s="247"/>
      <c r="J48" s="247"/>
      <c r="K48" s="247"/>
      <c r="L48" s="247"/>
      <c r="M48" s="189"/>
      <c r="N48" s="189"/>
      <c r="O48" s="189"/>
      <c r="P48" s="189"/>
      <c r="Q48" s="189"/>
      <c r="R48" s="189"/>
      <c r="S48" s="189"/>
      <c r="T48" s="189"/>
      <c r="U48" s="189"/>
      <c r="V48" s="189"/>
      <c r="W48" s="189"/>
      <c r="X48" s="189"/>
      <c r="Y48" s="189"/>
      <c r="Z48" s="189"/>
      <c r="AA48" s="189"/>
      <c r="AB48" s="189"/>
      <c r="AC48" s="189"/>
      <c r="AD48" s="189"/>
      <c r="AE48" s="192"/>
      <c r="AG48" s="181"/>
      <c r="AQ48" s="183">
        <v>41595</v>
      </c>
      <c r="AR48" s="184" t="s">
        <v>2443</v>
      </c>
      <c r="AS48" s="182" t="s">
        <v>216</v>
      </c>
      <c r="AT48" s="182">
        <v>33</v>
      </c>
      <c r="AU48" s="182" t="s">
        <v>2442</v>
      </c>
      <c r="BD48" s="180"/>
    </row>
    <row r="49" spans="1:56" ht="15.75" customHeight="1" thickTop="1" thickBot="1" x14ac:dyDescent="0.3">
      <c r="A49" s="189"/>
      <c r="B49" s="453" t="s">
        <v>704</v>
      </c>
      <c r="C49" s="454"/>
      <c r="D49" s="454"/>
      <c r="E49" s="454"/>
      <c r="F49" s="454"/>
      <c r="G49" s="454"/>
      <c r="H49" s="454"/>
      <c r="I49" s="447" t="str">
        <f ca="1">IF(ISERROR(I45+I47),"-",(I45+I47))</f>
        <v>-</v>
      </c>
      <c r="J49" s="447"/>
      <c r="K49" s="447"/>
      <c r="L49" s="448"/>
      <c r="M49" s="189" t="s">
        <v>621</v>
      </c>
      <c r="N49" s="189"/>
      <c r="O49" s="189"/>
      <c r="P49" s="189"/>
      <c r="Q49" s="189"/>
      <c r="R49" s="189"/>
      <c r="S49" s="189"/>
      <c r="T49" s="189"/>
      <c r="U49" s="189"/>
      <c r="V49" s="189"/>
      <c r="W49" s="189"/>
      <c r="X49" s="189"/>
      <c r="Y49" s="189"/>
      <c r="Z49" s="189"/>
      <c r="AA49" s="189"/>
      <c r="AB49" s="189"/>
      <c r="AC49" s="189"/>
      <c r="AD49" s="189"/>
      <c r="AE49" s="192"/>
      <c r="AG49" s="181"/>
      <c r="AQ49" s="183">
        <v>41596</v>
      </c>
      <c r="AR49" s="184" t="s">
        <v>2444</v>
      </c>
      <c r="AT49" s="182">
        <v>34</v>
      </c>
      <c r="AU49" s="182">
        <v>34</v>
      </c>
      <c r="BD49" s="180"/>
    </row>
    <row r="50" spans="1:56" ht="13.5" customHeight="1" thickTop="1" x14ac:dyDescent="0.25">
      <c r="A50" s="189"/>
      <c r="B50" s="249"/>
      <c r="C50" s="189"/>
      <c r="D50" s="189"/>
      <c r="E50" s="189"/>
      <c r="F50" s="189"/>
      <c r="G50" s="189"/>
      <c r="H50" s="189"/>
      <c r="I50" s="250" t="str">
        <f>IF(AG43=0,"","※別途費用が発生します")</f>
        <v/>
      </c>
      <c r="J50" s="189"/>
      <c r="K50" s="189"/>
      <c r="L50" s="189"/>
      <c r="M50" s="189"/>
      <c r="N50" s="189"/>
      <c r="O50" s="189"/>
      <c r="P50" s="189"/>
      <c r="Q50" s="189"/>
      <c r="R50" s="189"/>
      <c r="S50" s="189"/>
      <c r="T50" s="189"/>
      <c r="U50" s="189"/>
      <c r="V50" s="189"/>
      <c r="W50" s="189"/>
      <c r="X50" s="189"/>
      <c r="Y50" s="189"/>
      <c r="Z50" s="189"/>
      <c r="AA50" s="189"/>
      <c r="AB50" s="189"/>
      <c r="AC50" s="189"/>
      <c r="AD50" s="189"/>
      <c r="AE50" s="192"/>
      <c r="AG50" s="248"/>
      <c r="AQ50" s="183">
        <v>41597</v>
      </c>
      <c r="AR50" s="184" t="s">
        <v>701</v>
      </c>
      <c r="AT50" s="182">
        <v>35</v>
      </c>
      <c r="AU50" s="182">
        <v>35</v>
      </c>
      <c r="BD50" s="180"/>
    </row>
    <row r="51" spans="1:56" ht="13.5" customHeight="1" x14ac:dyDescent="0.25">
      <c r="A51" s="189"/>
      <c r="B51" s="251" t="s">
        <v>145</v>
      </c>
      <c r="C51" s="189"/>
      <c r="D51" s="189"/>
      <c r="E51" s="189"/>
      <c r="F51" s="189"/>
      <c r="G51" s="189"/>
      <c r="H51" s="189"/>
      <c r="I51" s="189"/>
      <c r="J51" s="189"/>
      <c r="K51" s="189"/>
      <c r="L51" s="189"/>
      <c r="M51" s="246" t="s">
        <v>708</v>
      </c>
      <c r="N51" s="189"/>
      <c r="O51" s="189"/>
      <c r="P51" s="189"/>
      <c r="Q51" s="189"/>
      <c r="R51" s="189"/>
      <c r="S51" s="189"/>
      <c r="T51" s="189"/>
      <c r="U51" s="189"/>
      <c r="V51" s="189"/>
      <c r="W51" s="189"/>
      <c r="X51" s="189"/>
      <c r="Y51" s="189"/>
      <c r="Z51" s="189"/>
      <c r="AA51" s="189"/>
      <c r="AB51" s="189"/>
      <c r="AC51" s="189"/>
      <c r="AD51" s="189"/>
      <c r="AE51" s="192"/>
      <c r="AG51" s="181"/>
      <c r="AQ51" s="183">
        <v>41598</v>
      </c>
      <c r="AR51" s="184" t="s">
        <v>667</v>
      </c>
      <c r="AT51" s="182">
        <v>36</v>
      </c>
      <c r="AU51" s="182">
        <v>36</v>
      </c>
      <c r="BD51" s="180"/>
    </row>
    <row r="52" spans="1:56" ht="13.5" customHeight="1" x14ac:dyDescent="0.25">
      <c r="A52" s="189"/>
      <c r="B52" s="455" t="s">
        <v>2621</v>
      </c>
      <c r="C52" s="456"/>
      <c r="D52" s="456"/>
      <c r="E52" s="456"/>
      <c r="F52" s="456"/>
      <c r="G52" s="456"/>
      <c r="H52" s="456"/>
      <c r="I52" s="456"/>
      <c r="J52" s="456"/>
      <c r="K52" s="457"/>
      <c r="L52" s="189"/>
      <c r="M52" s="436" t="s">
        <v>2620</v>
      </c>
      <c r="N52" s="437"/>
      <c r="O52" s="189"/>
      <c r="P52" s="252"/>
      <c r="Q52" s="189"/>
      <c r="R52" s="189"/>
      <c r="S52" s="189"/>
      <c r="T52" s="189"/>
      <c r="U52" s="189"/>
      <c r="V52" s="189"/>
      <c r="W52" s="189"/>
      <c r="X52" s="189"/>
      <c r="Y52" s="189"/>
      <c r="Z52" s="189"/>
      <c r="AA52" s="189"/>
      <c r="AB52" s="189"/>
      <c r="AC52" s="189"/>
      <c r="AD52" s="189"/>
      <c r="AE52" s="192"/>
      <c r="AG52" s="181"/>
      <c r="AQ52" s="183">
        <v>41599</v>
      </c>
      <c r="AR52" s="184" t="s">
        <v>668</v>
      </c>
      <c r="AT52" s="182">
        <v>37</v>
      </c>
      <c r="AU52" s="182">
        <v>37</v>
      </c>
      <c r="BD52" s="180"/>
    </row>
    <row r="53" spans="1:56" ht="13.5" customHeight="1" x14ac:dyDescent="0.25">
      <c r="A53" s="189"/>
      <c r="B53" s="192"/>
      <c r="C53" s="192"/>
      <c r="D53" s="192"/>
      <c r="E53" s="192"/>
      <c r="F53" s="192"/>
      <c r="G53" s="192"/>
      <c r="H53" s="192"/>
      <c r="I53" s="192"/>
      <c r="J53" s="192"/>
      <c r="K53" s="192"/>
      <c r="L53" s="189"/>
      <c r="M53" s="229"/>
      <c r="N53" s="189"/>
      <c r="O53" s="189"/>
      <c r="P53" s="253"/>
      <c r="Q53" s="189"/>
      <c r="R53" s="189"/>
      <c r="S53" s="189"/>
      <c r="T53" s="189"/>
      <c r="U53" s="189"/>
      <c r="V53" s="189"/>
      <c r="W53" s="189"/>
      <c r="X53" s="189"/>
      <c r="Y53" s="189"/>
      <c r="Z53" s="189"/>
      <c r="AA53" s="189"/>
      <c r="AB53" s="189"/>
      <c r="AC53" s="189"/>
      <c r="AD53" s="189"/>
      <c r="AE53" s="192"/>
      <c r="AG53" s="181"/>
      <c r="AQ53" s="183">
        <v>41600</v>
      </c>
      <c r="AR53" s="184" t="s">
        <v>669</v>
      </c>
      <c r="AT53" s="182">
        <v>38</v>
      </c>
      <c r="AU53" s="182">
        <v>38</v>
      </c>
      <c r="BD53" s="180"/>
    </row>
    <row r="54" spans="1:56" ht="13.5" customHeight="1" x14ac:dyDescent="0.25">
      <c r="A54" s="189"/>
      <c r="B54" s="452" t="s">
        <v>737</v>
      </c>
      <c r="C54" s="452"/>
      <c r="D54" s="452"/>
      <c r="E54" s="452"/>
      <c r="F54" s="452"/>
      <c r="G54" s="452"/>
      <c r="H54" s="452"/>
      <c r="I54" s="452"/>
      <c r="J54" s="452"/>
      <c r="K54" s="452"/>
      <c r="L54" s="189"/>
      <c r="M54" s="229"/>
      <c r="N54" s="189"/>
      <c r="O54" s="189"/>
      <c r="P54" s="254"/>
      <c r="Q54" s="189"/>
      <c r="R54" s="189"/>
      <c r="S54" s="189"/>
      <c r="T54" s="189"/>
      <c r="U54" s="189"/>
      <c r="V54" s="189"/>
      <c r="W54" s="189"/>
      <c r="X54" s="189"/>
      <c r="Y54" s="189"/>
      <c r="Z54" s="189"/>
      <c r="AA54" s="189"/>
      <c r="AB54" s="189"/>
      <c r="AC54" s="189"/>
      <c r="AD54" s="189"/>
      <c r="AE54" s="192"/>
      <c r="AG54" s="248"/>
      <c r="AQ54" s="183">
        <v>41601</v>
      </c>
      <c r="AR54" s="184" t="s">
        <v>670</v>
      </c>
      <c r="AS54" s="182" t="s">
        <v>216</v>
      </c>
      <c r="AT54" s="182">
        <v>38</v>
      </c>
      <c r="AU54" s="182" t="s">
        <v>2442</v>
      </c>
      <c r="BD54" s="180"/>
    </row>
    <row r="55" spans="1:56" ht="13.5" customHeight="1" x14ac:dyDescent="0.25">
      <c r="A55" s="189"/>
      <c r="B55" s="461" t="s">
        <v>111</v>
      </c>
      <c r="C55" s="462"/>
      <c r="D55" s="462"/>
      <c r="E55" s="462"/>
      <c r="F55" s="462"/>
      <c r="G55" s="462"/>
      <c r="H55" s="462"/>
      <c r="I55" s="462"/>
      <c r="J55" s="462"/>
      <c r="K55" s="463"/>
      <c r="L55" s="189"/>
      <c r="M55" s="243" t="s">
        <v>714</v>
      </c>
      <c r="N55" s="189"/>
      <c r="O55" s="189"/>
      <c r="P55" s="252"/>
      <c r="Q55" s="255"/>
      <c r="R55" s="189"/>
      <c r="S55" s="189"/>
      <c r="T55" s="189"/>
      <c r="U55" s="189"/>
      <c r="V55" s="189"/>
      <c r="W55" s="189"/>
      <c r="X55" s="189"/>
      <c r="Y55" s="189"/>
      <c r="Z55" s="189"/>
      <c r="AA55" s="189"/>
      <c r="AB55" s="189"/>
      <c r="AC55" s="189"/>
      <c r="AD55" s="189"/>
      <c r="AE55" s="192"/>
      <c r="AG55" s="179" t="s">
        <v>2481</v>
      </c>
      <c r="AH55" s="182" t="s">
        <v>2481</v>
      </c>
      <c r="AJ55" s="182" t="s">
        <v>2606</v>
      </c>
      <c r="AQ55" s="183">
        <v>41602</v>
      </c>
      <c r="AR55" s="184" t="s">
        <v>2443</v>
      </c>
      <c r="AS55" s="182" t="s">
        <v>216</v>
      </c>
      <c r="AT55" s="182">
        <v>38</v>
      </c>
      <c r="AU55" s="182" t="s">
        <v>2442</v>
      </c>
      <c r="BD55" s="180"/>
    </row>
    <row r="56" spans="1:56" ht="13.5" customHeight="1" x14ac:dyDescent="0.25">
      <c r="A56" s="189"/>
      <c r="B56" s="256"/>
      <c r="C56" s="256"/>
      <c r="D56" s="256"/>
      <c r="E56" s="256"/>
      <c r="F56" s="256"/>
      <c r="G56" s="256"/>
      <c r="H56" s="256"/>
      <c r="I56" s="256"/>
      <c r="J56" s="256"/>
      <c r="K56" s="256"/>
      <c r="L56" s="189"/>
      <c r="M56" s="229"/>
      <c r="N56" s="189"/>
      <c r="O56" s="189"/>
      <c r="P56" s="253"/>
      <c r="Q56" s="255"/>
      <c r="R56" s="189"/>
      <c r="S56" s="189"/>
      <c r="T56" s="189"/>
      <c r="U56" s="189"/>
      <c r="V56" s="189"/>
      <c r="W56" s="189"/>
      <c r="X56" s="189"/>
      <c r="Y56" s="189"/>
      <c r="Z56" s="189"/>
      <c r="AA56" s="189"/>
      <c r="AB56" s="189"/>
      <c r="AC56" s="189"/>
      <c r="AD56" s="189"/>
      <c r="AE56" s="192"/>
      <c r="AG56" s="179" t="s">
        <v>2482</v>
      </c>
      <c r="AH56" s="182" t="s">
        <v>2483</v>
      </c>
      <c r="AI56" s="182">
        <v>1</v>
      </c>
      <c r="AJ56" s="182">
        <v>15000</v>
      </c>
      <c r="AQ56" s="183">
        <v>41603</v>
      </c>
      <c r="AR56" s="184" t="s">
        <v>2444</v>
      </c>
      <c r="AT56" s="182">
        <v>38</v>
      </c>
      <c r="AU56" s="182" t="s">
        <v>2442</v>
      </c>
      <c r="BD56" s="180"/>
    </row>
    <row r="57" spans="1:56" ht="13.5" customHeight="1" x14ac:dyDescent="0.25">
      <c r="A57" s="189"/>
      <c r="B57" s="461" t="s">
        <v>2446</v>
      </c>
      <c r="C57" s="462"/>
      <c r="D57" s="462"/>
      <c r="E57" s="462"/>
      <c r="F57" s="462"/>
      <c r="G57" s="462"/>
      <c r="H57" s="462"/>
      <c r="I57" s="462"/>
      <c r="J57" s="462"/>
      <c r="K57" s="463"/>
      <c r="L57" s="189"/>
      <c r="M57" s="468" t="s">
        <v>2481</v>
      </c>
      <c r="N57" s="469"/>
      <c r="O57" s="189"/>
      <c r="P57" s="255"/>
      <c r="Q57" s="255"/>
      <c r="R57" s="189"/>
      <c r="S57" s="189"/>
      <c r="T57" s="189"/>
      <c r="U57" s="189"/>
      <c r="V57" s="189"/>
      <c r="W57" s="189"/>
      <c r="X57" s="189"/>
      <c r="Y57" s="189"/>
      <c r="Z57" s="189"/>
      <c r="AA57" s="189"/>
      <c r="AB57" s="189"/>
      <c r="AC57" s="189"/>
      <c r="AD57" s="189"/>
      <c r="AE57" s="192"/>
      <c r="AG57" s="179" t="s">
        <v>2484</v>
      </c>
      <c r="AH57" s="182" t="s">
        <v>2485</v>
      </c>
      <c r="AI57" s="182">
        <v>2</v>
      </c>
      <c r="AJ57" s="182">
        <v>15000</v>
      </c>
      <c r="AQ57" s="183">
        <v>41604</v>
      </c>
      <c r="AR57" s="184" t="s">
        <v>701</v>
      </c>
      <c r="AT57" s="182">
        <v>39</v>
      </c>
      <c r="AU57" s="182">
        <v>39</v>
      </c>
      <c r="BD57" s="180"/>
    </row>
    <row r="58" spans="1:56" ht="13.5" customHeight="1" x14ac:dyDescent="0.25">
      <c r="A58" s="189"/>
      <c r="B58" s="465" t="s">
        <v>2447</v>
      </c>
      <c r="C58" s="466"/>
      <c r="D58" s="466"/>
      <c r="E58" s="466"/>
      <c r="F58" s="466"/>
      <c r="G58" s="466"/>
      <c r="H58" s="466"/>
      <c r="I58" s="466"/>
      <c r="J58" s="466"/>
      <c r="K58" s="467"/>
      <c r="L58" s="189"/>
      <c r="M58" s="468" t="s">
        <v>2481</v>
      </c>
      <c r="N58" s="469"/>
      <c r="O58" s="189"/>
      <c r="P58" s="255"/>
      <c r="Q58" s="255"/>
      <c r="R58" s="189"/>
      <c r="S58" s="189"/>
      <c r="T58" s="189"/>
      <c r="U58" s="189"/>
      <c r="V58" s="189"/>
      <c r="W58" s="189"/>
      <c r="X58" s="189"/>
      <c r="Y58" s="189"/>
      <c r="Z58" s="189"/>
      <c r="AA58" s="189"/>
      <c r="AB58" s="189"/>
      <c r="AC58" s="189"/>
      <c r="AD58" s="189"/>
      <c r="AE58" s="192"/>
      <c r="AG58" s="179" t="s">
        <v>2486</v>
      </c>
      <c r="AH58" s="182" t="s">
        <v>2487</v>
      </c>
      <c r="AI58" s="182">
        <v>3</v>
      </c>
      <c r="AJ58" s="182">
        <v>15000</v>
      </c>
      <c r="AQ58" s="183">
        <v>41605</v>
      </c>
      <c r="AR58" s="184" t="s">
        <v>667</v>
      </c>
      <c r="AT58" s="182">
        <v>40</v>
      </c>
      <c r="AU58" s="182">
        <v>40</v>
      </c>
      <c r="BD58" s="180"/>
    </row>
    <row r="59" spans="1:56" ht="13.5" customHeight="1" x14ac:dyDescent="0.25">
      <c r="A59" s="189"/>
      <c r="B59" s="256" t="s">
        <v>686</v>
      </c>
      <c r="C59" s="256"/>
      <c r="D59" s="256"/>
      <c r="E59" s="256"/>
      <c r="F59" s="256"/>
      <c r="G59" s="256"/>
      <c r="H59" s="256"/>
      <c r="I59" s="256"/>
      <c r="J59" s="256"/>
      <c r="K59" s="256"/>
      <c r="L59" s="189"/>
      <c r="M59" s="229"/>
      <c r="N59" s="189"/>
      <c r="O59" s="189"/>
      <c r="P59" s="255"/>
      <c r="Q59" s="255"/>
      <c r="R59" s="189"/>
      <c r="S59" s="189"/>
      <c r="T59" s="189"/>
      <c r="U59" s="189"/>
      <c r="V59" s="189"/>
      <c r="W59" s="189"/>
      <c r="X59" s="189"/>
      <c r="Y59" s="189"/>
      <c r="Z59" s="189"/>
      <c r="AA59" s="189"/>
      <c r="AB59" s="189"/>
      <c r="AC59" s="189"/>
      <c r="AD59" s="189"/>
      <c r="AE59" s="192"/>
      <c r="AG59" s="179" t="s">
        <v>2488</v>
      </c>
      <c r="AH59" s="182" t="s">
        <v>2489</v>
      </c>
      <c r="AI59" s="182">
        <v>4</v>
      </c>
      <c r="AJ59" s="182">
        <v>30000</v>
      </c>
      <c r="AQ59" s="183">
        <v>41606</v>
      </c>
      <c r="AR59" s="184" t="s">
        <v>668</v>
      </c>
      <c r="AT59" s="182">
        <v>41</v>
      </c>
      <c r="AU59" s="182">
        <v>41</v>
      </c>
      <c r="BD59" s="180"/>
    </row>
    <row r="60" spans="1:56" ht="13.5" customHeight="1" x14ac:dyDescent="0.25">
      <c r="A60" s="189"/>
      <c r="B60" s="458" t="s">
        <v>687</v>
      </c>
      <c r="C60" s="459"/>
      <c r="D60" s="459"/>
      <c r="E60" s="459"/>
      <c r="F60" s="459"/>
      <c r="G60" s="459"/>
      <c r="H60" s="459"/>
      <c r="I60" s="459"/>
      <c r="J60" s="459"/>
      <c r="K60" s="460"/>
      <c r="L60" s="189"/>
      <c r="M60" s="243" t="s">
        <v>702</v>
      </c>
      <c r="N60" s="189"/>
      <c r="O60" s="189"/>
      <c r="P60" s="255"/>
      <c r="Q60" s="255"/>
      <c r="R60" s="189"/>
      <c r="S60" s="189"/>
      <c r="T60" s="189"/>
      <c r="U60" s="189"/>
      <c r="V60" s="189"/>
      <c r="W60" s="189"/>
      <c r="X60" s="189"/>
      <c r="Y60" s="189"/>
      <c r="Z60" s="189"/>
      <c r="AA60" s="189"/>
      <c r="AB60" s="189"/>
      <c r="AC60" s="189"/>
      <c r="AD60" s="189"/>
      <c r="AE60" s="192"/>
      <c r="AG60" s="179" t="s">
        <v>2490</v>
      </c>
      <c r="AH60" s="182" t="s">
        <v>2491</v>
      </c>
      <c r="AI60" s="182">
        <v>5</v>
      </c>
      <c r="AJ60" s="182">
        <v>30000</v>
      </c>
      <c r="AQ60" s="183">
        <v>41607</v>
      </c>
      <c r="AR60" s="184" t="s">
        <v>669</v>
      </c>
      <c r="AT60" s="182">
        <v>42</v>
      </c>
      <c r="AU60" s="182">
        <v>42</v>
      </c>
      <c r="BD60" s="180"/>
    </row>
    <row r="61" spans="1:56" ht="13.5" customHeight="1" x14ac:dyDescent="0.25">
      <c r="A61" s="189"/>
      <c r="B61" s="385" t="s">
        <v>2448</v>
      </c>
      <c r="C61" s="385"/>
      <c r="D61" s="385"/>
      <c r="E61" s="385"/>
      <c r="F61" s="385"/>
      <c r="G61" s="385"/>
      <c r="H61" s="385"/>
      <c r="I61" s="385"/>
      <c r="J61" s="385"/>
      <c r="K61" s="385"/>
      <c r="L61" s="189"/>
      <c r="M61" s="229"/>
      <c r="N61" s="189"/>
      <c r="O61" s="189"/>
      <c r="P61" s="255"/>
      <c r="Q61" s="255"/>
      <c r="R61" s="189"/>
      <c r="S61" s="189"/>
      <c r="T61" s="189"/>
      <c r="U61" s="189"/>
      <c r="V61" s="189"/>
      <c r="W61" s="189"/>
      <c r="X61" s="189"/>
      <c r="Y61" s="189"/>
      <c r="Z61" s="189"/>
      <c r="AA61" s="189"/>
      <c r="AB61" s="189"/>
      <c r="AC61" s="189"/>
      <c r="AD61" s="189"/>
      <c r="AE61" s="192"/>
      <c r="AG61" s="179" t="s">
        <v>2492</v>
      </c>
      <c r="AH61" s="182" t="s">
        <v>2493</v>
      </c>
      <c r="AI61" s="182">
        <v>6</v>
      </c>
      <c r="AJ61" s="182">
        <v>30000</v>
      </c>
      <c r="AQ61" s="183">
        <v>41608</v>
      </c>
      <c r="AR61" s="184" t="s">
        <v>670</v>
      </c>
      <c r="AS61" s="182" t="s">
        <v>216</v>
      </c>
      <c r="AT61" s="182">
        <v>42</v>
      </c>
      <c r="AU61" s="182" t="s">
        <v>2442</v>
      </c>
      <c r="BD61" s="180"/>
    </row>
    <row r="62" spans="1:56" ht="13.5" customHeight="1" x14ac:dyDescent="0.25">
      <c r="A62" s="189"/>
      <c r="B62" s="470"/>
      <c r="C62" s="471"/>
      <c r="D62" s="471"/>
      <c r="E62" s="471"/>
      <c r="F62" s="471"/>
      <c r="G62" s="471"/>
      <c r="H62" s="471"/>
      <c r="I62" s="471"/>
      <c r="J62" s="471"/>
      <c r="K62" s="471"/>
      <c r="L62" s="471"/>
      <c r="M62" s="471"/>
      <c r="N62" s="471"/>
      <c r="O62" s="471"/>
      <c r="P62" s="471"/>
      <c r="Q62" s="471"/>
      <c r="R62" s="472"/>
      <c r="S62" s="189"/>
      <c r="T62" s="189"/>
      <c r="U62" s="189"/>
      <c r="V62" s="189"/>
      <c r="W62" s="189"/>
      <c r="X62" s="189"/>
      <c r="Y62" s="189"/>
      <c r="Z62" s="189"/>
      <c r="AA62" s="189"/>
      <c r="AB62" s="189"/>
      <c r="AC62" s="189"/>
      <c r="AD62" s="189"/>
      <c r="AE62" s="192"/>
      <c r="AG62" s="179" t="s">
        <v>2494</v>
      </c>
      <c r="AH62" s="182" t="s">
        <v>2495</v>
      </c>
      <c r="AI62" s="182">
        <v>7</v>
      </c>
      <c r="AJ62" s="182">
        <v>45000</v>
      </c>
      <c r="AQ62" s="183">
        <v>41609</v>
      </c>
      <c r="AR62" s="184" t="s">
        <v>2443</v>
      </c>
      <c r="AS62" s="182" t="s">
        <v>216</v>
      </c>
      <c r="AT62" s="182">
        <v>42</v>
      </c>
      <c r="AU62" s="182" t="s">
        <v>2442</v>
      </c>
      <c r="BD62" s="180"/>
    </row>
    <row r="63" spans="1:56" ht="13.5" customHeight="1" x14ac:dyDescent="0.25">
      <c r="A63" s="189"/>
      <c r="B63" s="473"/>
      <c r="C63" s="474"/>
      <c r="D63" s="474"/>
      <c r="E63" s="474"/>
      <c r="F63" s="474"/>
      <c r="G63" s="474"/>
      <c r="H63" s="474"/>
      <c r="I63" s="474"/>
      <c r="J63" s="474"/>
      <c r="K63" s="474"/>
      <c r="L63" s="474"/>
      <c r="M63" s="474"/>
      <c r="N63" s="474"/>
      <c r="O63" s="474"/>
      <c r="P63" s="474"/>
      <c r="Q63" s="474"/>
      <c r="R63" s="475"/>
      <c r="S63" s="189"/>
      <c r="T63" s="189"/>
      <c r="U63" s="189"/>
      <c r="V63" s="189"/>
      <c r="W63" s="189"/>
      <c r="X63" s="189"/>
      <c r="Y63" s="189"/>
      <c r="Z63" s="189"/>
      <c r="AA63" s="189"/>
      <c r="AB63" s="189"/>
      <c r="AC63" s="189"/>
      <c r="AD63" s="189"/>
      <c r="AE63" s="192"/>
      <c r="AG63" s="179" t="s">
        <v>2496</v>
      </c>
      <c r="AH63" s="182" t="s">
        <v>2497</v>
      </c>
      <c r="AI63" s="182">
        <v>8</v>
      </c>
      <c r="AJ63" s="182">
        <v>45000</v>
      </c>
      <c r="AQ63" s="183">
        <v>41610</v>
      </c>
      <c r="AR63" s="184" t="s">
        <v>2444</v>
      </c>
      <c r="AT63" s="182">
        <v>42</v>
      </c>
      <c r="AU63" s="182" t="s">
        <v>2442</v>
      </c>
      <c r="BD63" s="180"/>
    </row>
    <row r="64" spans="1:56" ht="13.5" customHeight="1" x14ac:dyDescent="0.25">
      <c r="A64" s="189"/>
      <c r="B64" s="189" t="s">
        <v>2449</v>
      </c>
      <c r="C64" s="189"/>
      <c r="D64" s="189"/>
      <c r="E64" s="189"/>
      <c r="F64" s="189"/>
      <c r="G64" s="189"/>
      <c r="H64" s="189"/>
      <c r="I64" s="189"/>
      <c r="J64" s="189"/>
      <c r="K64" s="189"/>
      <c r="L64" s="189"/>
      <c r="M64" s="229"/>
      <c r="N64" s="189"/>
      <c r="O64" s="189"/>
      <c r="P64" s="189"/>
      <c r="Q64" s="189"/>
      <c r="R64" s="189"/>
      <c r="S64" s="189"/>
      <c r="T64" s="189"/>
      <c r="U64" s="189"/>
      <c r="V64" s="189"/>
      <c r="W64" s="189"/>
      <c r="X64" s="189"/>
      <c r="Y64" s="189"/>
      <c r="Z64" s="189"/>
      <c r="AA64" s="189"/>
      <c r="AB64" s="189"/>
      <c r="AC64" s="189"/>
      <c r="AD64" s="189"/>
      <c r="AE64" s="192"/>
      <c r="AG64" s="179" t="s">
        <v>2498</v>
      </c>
      <c r="AH64" s="182" t="s">
        <v>2499</v>
      </c>
      <c r="AI64" s="182">
        <v>9</v>
      </c>
      <c r="AJ64" s="182">
        <v>45000</v>
      </c>
      <c r="AQ64" s="183">
        <v>41611</v>
      </c>
      <c r="AR64" s="184" t="s">
        <v>701</v>
      </c>
      <c r="AT64" s="182">
        <v>42</v>
      </c>
      <c r="AU64" s="182" t="s">
        <v>2442</v>
      </c>
      <c r="BD64" s="180"/>
    </row>
    <row r="65" spans="1:56" ht="13.5" customHeight="1" x14ac:dyDescent="0.25">
      <c r="A65" s="189"/>
      <c r="B65" s="189" t="s">
        <v>2450</v>
      </c>
      <c r="C65" s="189"/>
      <c r="D65" s="189"/>
      <c r="E65" s="189"/>
      <c r="F65" s="189"/>
      <c r="G65" s="189"/>
      <c r="H65" s="189"/>
      <c r="I65" s="189"/>
      <c r="J65" s="189"/>
      <c r="K65" s="189"/>
      <c r="L65" s="189"/>
      <c r="M65" s="189"/>
      <c r="N65" s="189"/>
      <c r="O65" s="189"/>
      <c r="P65" s="189"/>
      <c r="Q65" s="189"/>
      <c r="R65" s="189"/>
      <c r="S65" s="189"/>
      <c r="T65" s="189"/>
      <c r="U65" s="199"/>
      <c r="V65" s="255"/>
      <c r="W65" s="189"/>
      <c r="X65" s="189"/>
      <c r="Y65" s="189"/>
      <c r="Z65" s="189"/>
      <c r="AA65" s="189"/>
      <c r="AB65" s="189"/>
      <c r="AC65" s="189"/>
      <c r="AD65" s="189"/>
      <c r="AE65" s="192"/>
      <c r="AG65" s="179" t="s">
        <v>2500</v>
      </c>
      <c r="AH65" s="182" t="s">
        <v>2501</v>
      </c>
      <c r="AI65" s="182">
        <v>10</v>
      </c>
      <c r="AJ65" s="182">
        <v>45000</v>
      </c>
      <c r="AQ65" s="183">
        <v>41612</v>
      </c>
      <c r="AR65" s="184" t="s">
        <v>667</v>
      </c>
      <c r="AT65" s="182">
        <v>42</v>
      </c>
      <c r="AU65" s="182" t="s">
        <v>2442</v>
      </c>
      <c r="BD65" s="180"/>
    </row>
    <row r="66" spans="1:56" ht="13.5" customHeight="1" x14ac:dyDescent="0.25">
      <c r="A66" s="189"/>
      <c r="B66" s="189" t="s">
        <v>2608</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92"/>
      <c r="AG66" s="179" t="s">
        <v>2502</v>
      </c>
      <c r="AH66" s="182" t="s">
        <v>2503</v>
      </c>
      <c r="AI66" s="182">
        <v>11</v>
      </c>
      <c r="AJ66" s="182">
        <v>45000</v>
      </c>
      <c r="AQ66" s="183">
        <v>41613</v>
      </c>
      <c r="AR66" s="184" t="s">
        <v>668</v>
      </c>
      <c r="AT66" s="182">
        <v>42</v>
      </c>
      <c r="AU66" s="182" t="s">
        <v>2442</v>
      </c>
      <c r="BD66" s="180"/>
    </row>
    <row r="67" spans="1:56" ht="13.5" customHeight="1" x14ac:dyDescent="0.25">
      <c r="A67" s="189"/>
      <c r="B67" s="257" t="s">
        <v>2451</v>
      </c>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92"/>
      <c r="AG67" s="179" t="s">
        <v>2504</v>
      </c>
      <c r="AH67" s="182" t="s">
        <v>2505</v>
      </c>
      <c r="AI67" s="182">
        <v>12</v>
      </c>
      <c r="AJ67" s="182">
        <v>45000</v>
      </c>
      <c r="AQ67" s="183">
        <v>41614</v>
      </c>
      <c r="AR67" s="184" t="s">
        <v>669</v>
      </c>
      <c r="AT67" s="182">
        <v>43</v>
      </c>
      <c r="AU67" s="182">
        <v>43</v>
      </c>
      <c r="BD67" s="180"/>
    </row>
    <row r="68" spans="1:56" ht="13.5" customHeight="1" x14ac:dyDescent="0.25">
      <c r="A68" s="189"/>
      <c r="B68" s="189" t="s">
        <v>2452</v>
      </c>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92"/>
      <c r="AG68" s="179" t="s">
        <v>2506</v>
      </c>
      <c r="AH68" s="182" t="s">
        <v>2507</v>
      </c>
      <c r="AI68" s="182">
        <v>13</v>
      </c>
      <c r="AJ68" s="182">
        <v>48000</v>
      </c>
      <c r="AQ68" s="183">
        <v>41615</v>
      </c>
      <c r="AR68" s="184" t="s">
        <v>670</v>
      </c>
      <c r="AS68" s="182" t="s">
        <v>216</v>
      </c>
      <c r="AT68" s="182">
        <v>43</v>
      </c>
      <c r="AU68" s="182" t="s">
        <v>2442</v>
      </c>
      <c r="BD68" s="180"/>
    </row>
    <row r="69" spans="1:56" ht="13.5" customHeight="1" x14ac:dyDescent="0.25">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t="s">
        <v>709</v>
      </c>
      <c r="AB69" s="189"/>
      <c r="AC69" s="189"/>
      <c r="AD69" s="189"/>
      <c r="AE69" s="192"/>
      <c r="AG69" s="179" t="s">
        <v>2508</v>
      </c>
      <c r="AH69" s="182" t="s">
        <v>2509</v>
      </c>
      <c r="AI69" s="182">
        <v>14</v>
      </c>
      <c r="AJ69" s="182">
        <v>51000</v>
      </c>
      <c r="AQ69" s="183">
        <v>41616</v>
      </c>
      <c r="AR69" s="184" t="s">
        <v>2443</v>
      </c>
      <c r="AS69" s="182" t="s">
        <v>216</v>
      </c>
      <c r="AT69" s="182">
        <v>43</v>
      </c>
      <c r="AU69" s="182" t="s">
        <v>2442</v>
      </c>
      <c r="BD69" s="180"/>
    </row>
    <row r="70" spans="1:56" ht="13.5" customHeight="1" x14ac:dyDescent="0.25">
      <c r="A70" s="189"/>
      <c r="B70" s="464" t="s">
        <v>2453</v>
      </c>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4"/>
      <c r="AD70" s="464"/>
      <c r="AE70" s="192"/>
      <c r="AG70" s="179" t="s">
        <v>2510</v>
      </c>
      <c r="AH70" s="182" t="s">
        <v>2511</v>
      </c>
      <c r="AI70" s="182">
        <v>15</v>
      </c>
      <c r="AJ70" s="182">
        <v>54000</v>
      </c>
      <c r="AQ70" s="183">
        <v>41617</v>
      </c>
      <c r="AR70" s="184" t="s">
        <v>2444</v>
      </c>
      <c r="AT70" s="182">
        <v>44</v>
      </c>
      <c r="AU70" s="182">
        <v>44</v>
      </c>
      <c r="BD70" s="180"/>
    </row>
    <row r="71" spans="1:56" ht="13.5" customHeight="1" x14ac:dyDescent="0.25">
      <c r="A71" s="218"/>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192"/>
      <c r="AG71" s="179" t="s">
        <v>2512</v>
      </c>
      <c r="AH71" s="182" t="s">
        <v>2513</v>
      </c>
      <c r="AI71" s="182">
        <v>16</v>
      </c>
      <c r="AJ71" s="182">
        <v>57000</v>
      </c>
      <c r="AQ71" s="183">
        <v>41618</v>
      </c>
      <c r="AR71" s="184" t="s">
        <v>701</v>
      </c>
      <c r="AT71" s="182">
        <v>45</v>
      </c>
      <c r="AU71" s="182">
        <v>45</v>
      </c>
      <c r="BD71" s="180"/>
    </row>
    <row r="72" spans="1:56" ht="13.5" customHeight="1" x14ac:dyDescent="0.25">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192"/>
      <c r="AG72" s="179" t="s">
        <v>2514</v>
      </c>
      <c r="AH72" s="182" t="s">
        <v>2515</v>
      </c>
      <c r="AI72" s="182">
        <v>17</v>
      </c>
      <c r="AJ72" s="182">
        <v>60000</v>
      </c>
      <c r="AQ72" s="183">
        <v>41619</v>
      </c>
      <c r="AR72" s="184" t="s">
        <v>667</v>
      </c>
      <c r="AT72" s="182">
        <v>46</v>
      </c>
      <c r="AU72" s="182">
        <v>46</v>
      </c>
      <c r="BD72" s="180"/>
    </row>
    <row r="73" spans="1:56" ht="15" customHeight="1" x14ac:dyDescent="0.25">
      <c r="A73" s="218"/>
      <c r="B73" s="451" t="s">
        <v>839</v>
      </c>
      <c r="C73" s="451"/>
      <c r="D73" s="451"/>
      <c r="E73" s="451"/>
      <c r="F73" s="451"/>
      <c r="G73" s="451"/>
      <c r="H73" s="451"/>
      <c r="I73" s="451"/>
      <c r="J73" s="218"/>
      <c r="K73" s="218"/>
      <c r="L73" s="218"/>
      <c r="M73" s="218"/>
      <c r="N73" s="218"/>
      <c r="O73" s="218"/>
      <c r="P73" s="218"/>
      <c r="Q73" s="218"/>
      <c r="R73" s="218"/>
      <c r="S73" s="218"/>
      <c r="T73" s="218"/>
      <c r="U73" s="218"/>
      <c r="V73" s="218"/>
      <c r="W73" s="218"/>
      <c r="X73" s="218"/>
      <c r="Y73" s="218"/>
      <c r="Z73" s="218"/>
      <c r="AA73" s="218"/>
      <c r="AB73" s="218"/>
      <c r="AC73" s="218"/>
      <c r="AD73" s="218"/>
      <c r="AE73" s="192"/>
      <c r="AG73" s="179" t="s">
        <v>2516</v>
      </c>
      <c r="AH73" s="182" t="s">
        <v>2517</v>
      </c>
      <c r="AI73" s="182">
        <v>18</v>
      </c>
      <c r="AJ73" s="182">
        <v>63000</v>
      </c>
      <c r="AQ73" s="183">
        <v>41620</v>
      </c>
      <c r="AR73" s="184" t="s">
        <v>668</v>
      </c>
      <c r="AT73" s="182">
        <v>47</v>
      </c>
      <c r="AU73" s="182">
        <v>47</v>
      </c>
    </row>
    <row r="74" spans="1:56" ht="15.75" x14ac:dyDescent="0.25">
      <c r="A74" s="218"/>
      <c r="B74" s="451"/>
      <c r="C74" s="451"/>
      <c r="D74" s="451"/>
      <c r="E74" s="451"/>
      <c r="F74" s="451"/>
      <c r="G74" s="451"/>
      <c r="H74" s="451"/>
      <c r="I74" s="451"/>
      <c r="J74" s="218"/>
      <c r="K74" s="218"/>
      <c r="L74" s="218"/>
      <c r="M74" s="218"/>
      <c r="N74" s="218"/>
      <c r="O74" s="218"/>
      <c r="P74" s="218"/>
      <c r="Q74" s="218"/>
      <c r="R74" s="218"/>
      <c r="S74" s="218"/>
      <c r="T74" s="218"/>
      <c r="U74" s="218"/>
      <c r="V74" s="218"/>
      <c r="W74" s="218"/>
      <c r="X74" s="218"/>
      <c r="Y74" s="218"/>
      <c r="Z74" s="218"/>
      <c r="AA74" s="218"/>
      <c r="AB74" s="218"/>
      <c r="AC74" s="218"/>
      <c r="AD74" s="218"/>
      <c r="AE74" s="192"/>
      <c r="AG74" s="179" t="s">
        <v>2518</v>
      </c>
      <c r="AH74" s="182" t="s">
        <v>2519</v>
      </c>
      <c r="AI74" s="182">
        <v>19</v>
      </c>
      <c r="AJ74" s="182">
        <v>66000</v>
      </c>
      <c r="AQ74" s="183">
        <v>41621</v>
      </c>
      <c r="AR74" s="184" t="s">
        <v>669</v>
      </c>
      <c r="AT74" s="182">
        <v>48</v>
      </c>
      <c r="AU74" s="182">
        <v>48</v>
      </c>
    </row>
    <row r="75" spans="1:56" ht="21" x14ac:dyDescent="0.25">
      <c r="A75" s="218"/>
      <c r="B75" s="266" t="s">
        <v>2668</v>
      </c>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192"/>
      <c r="AG75" s="179" t="s">
        <v>2520</v>
      </c>
      <c r="AH75" s="182" t="s">
        <v>2521</v>
      </c>
      <c r="AI75" s="182">
        <v>20</v>
      </c>
      <c r="AJ75" s="182">
        <v>69000</v>
      </c>
      <c r="AQ75" s="183">
        <v>41622</v>
      </c>
      <c r="AR75" s="184" t="s">
        <v>670</v>
      </c>
      <c r="AS75" s="182" t="s">
        <v>216</v>
      </c>
      <c r="AT75" s="182">
        <v>48</v>
      </c>
      <c r="AU75" s="182" t="s">
        <v>2442</v>
      </c>
    </row>
    <row r="76" spans="1:56" ht="14.25" customHeight="1" x14ac:dyDescent="0.25">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192"/>
      <c r="AG76" s="179" t="s">
        <v>2522</v>
      </c>
      <c r="AH76" s="182" t="s">
        <v>2523</v>
      </c>
      <c r="AI76" s="182">
        <v>21</v>
      </c>
      <c r="AJ76" s="182">
        <v>72000</v>
      </c>
      <c r="AQ76" s="183">
        <v>41623</v>
      </c>
      <c r="AR76" s="184" t="s">
        <v>2443</v>
      </c>
      <c r="AS76" s="182" t="s">
        <v>216</v>
      </c>
      <c r="AT76" s="182">
        <v>48</v>
      </c>
      <c r="AU76" s="182" t="s">
        <v>2442</v>
      </c>
    </row>
    <row r="77" spans="1:56" ht="15.75" x14ac:dyDescent="0.25">
      <c r="A77" s="218"/>
      <c r="B77" s="218"/>
      <c r="C77" s="218"/>
      <c r="D77" s="218"/>
      <c r="E77" s="218"/>
      <c r="F77" s="218" t="s">
        <v>2702</v>
      </c>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192"/>
      <c r="AG77" s="179" t="s">
        <v>2524</v>
      </c>
      <c r="AH77" s="182" t="s">
        <v>2525</v>
      </c>
      <c r="AI77" s="182">
        <v>22</v>
      </c>
      <c r="AJ77" s="182">
        <v>75000</v>
      </c>
      <c r="AQ77" s="183">
        <v>41624</v>
      </c>
      <c r="AR77" s="184" t="s">
        <v>2444</v>
      </c>
      <c r="AT77" s="182">
        <v>48</v>
      </c>
      <c r="AU77" s="182" t="s">
        <v>2442</v>
      </c>
    </row>
    <row r="78" spans="1:56" ht="15.75" x14ac:dyDescent="0.25">
      <c r="A78" s="218"/>
      <c r="B78" s="218"/>
      <c r="C78" s="218"/>
      <c r="D78" s="218"/>
      <c r="E78" s="218"/>
      <c r="F78" s="218" t="s">
        <v>2703</v>
      </c>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192"/>
      <c r="AG78" s="179" t="s">
        <v>2526</v>
      </c>
      <c r="AH78" s="182" t="s">
        <v>2527</v>
      </c>
      <c r="AI78" s="182">
        <v>23</v>
      </c>
      <c r="AJ78" s="182">
        <v>78000</v>
      </c>
      <c r="AQ78" s="183">
        <v>41625</v>
      </c>
      <c r="AR78" s="184" t="s">
        <v>701</v>
      </c>
      <c r="AT78" s="182">
        <v>49</v>
      </c>
      <c r="AU78" s="182">
        <v>49</v>
      </c>
    </row>
    <row r="79" spans="1:56" ht="13.5" customHeight="1" x14ac:dyDescent="0.25">
      <c r="A79" s="218"/>
      <c r="B79" s="218"/>
      <c r="C79" s="218"/>
      <c r="D79" s="218"/>
      <c r="E79" s="218"/>
      <c r="F79" s="218" t="s">
        <v>2704</v>
      </c>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192"/>
      <c r="AG79" s="179" t="s">
        <v>2528</v>
      </c>
      <c r="AH79" s="182" t="s">
        <v>2529</v>
      </c>
      <c r="AI79" s="182">
        <v>24</v>
      </c>
      <c r="AJ79" s="182">
        <v>81000</v>
      </c>
      <c r="AQ79" s="183">
        <v>41626</v>
      </c>
      <c r="AR79" s="184" t="s">
        <v>667</v>
      </c>
      <c r="AT79" s="182">
        <v>50</v>
      </c>
      <c r="AU79" s="182">
        <v>50</v>
      </c>
    </row>
    <row r="80" spans="1:56" ht="14.25" customHeight="1" x14ac:dyDescent="0.3">
      <c r="A80" s="218"/>
      <c r="B80" s="218"/>
      <c r="C80" s="218"/>
      <c r="D80" s="218"/>
      <c r="E80" s="218"/>
      <c r="F80" s="218" t="s">
        <v>2678</v>
      </c>
      <c r="G80" s="218"/>
      <c r="H80" s="218"/>
      <c r="I80" s="218"/>
      <c r="J80" s="218"/>
      <c r="K80" s="218"/>
      <c r="L80" s="218"/>
      <c r="M80" s="258"/>
      <c r="N80" s="486" t="s">
        <v>2677</v>
      </c>
      <c r="O80" s="487"/>
      <c r="P80" s="487"/>
      <c r="Q80" s="487"/>
      <c r="R80" s="487"/>
      <c r="S80" s="487"/>
      <c r="T80" s="487"/>
      <c r="U80" s="487"/>
      <c r="V80" s="218"/>
      <c r="W80" s="218"/>
      <c r="X80" s="218"/>
      <c r="Y80" s="218"/>
      <c r="Z80" s="218"/>
      <c r="AA80" s="218"/>
      <c r="AB80" s="218"/>
      <c r="AC80" s="218"/>
      <c r="AD80" s="218"/>
      <c r="AE80" s="192"/>
      <c r="AG80" s="179" t="s">
        <v>2530</v>
      </c>
      <c r="AH80" s="182" t="s">
        <v>2531</v>
      </c>
      <c r="AI80" s="182">
        <v>25</v>
      </c>
      <c r="AJ80" s="182">
        <v>84000</v>
      </c>
      <c r="AQ80" s="183">
        <v>41627</v>
      </c>
      <c r="AR80" s="184" t="s">
        <v>668</v>
      </c>
      <c r="AT80" s="182">
        <v>51</v>
      </c>
      <c r="AU80" s="182">
        <v>51</v>
      </c>
    </row>
    <row r="81" spans="1:60" ht="15.75" x14ac:dyDescent="0.25">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192"/>
      <c r="AG81" s="179" t="s">
        <v>2532</v>
      </c>
      <c r="AH81" s="182" t="s">
        <v>2533</v>
      </c>
      <c r="AI81" s="182">
        <v>26</v>
      </c>
      <c r="AJ81" s="182">
        <v>87000</v>
      </c>
      <c r="AQ81" s="183">
        <v>41628</v>
      </c>
      <c r="AR81" s="184" t="s">
        <v>669</v>
      </c>
      <c r="AT81" s="182">
        <v>52</v>
      </c>
      <c r="AU81" s="182">
        <v>52</v>
      </c>
    </row>
    <row r="82" spans="1:60" ht="15.75" x14ac:dyDescent="0.25">
      <c r="A82" s="218"/>
      <c r="B82" s="485" t="s">
        <v>126</v>
      </c>
      <c r="C82" s="485"/>
      <c r="D82" s="485"/>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192"/>
      <c r="AG82" s="179" t="s">
        <v>2534</v>
      </c>
      <c r="AH82" s="182" t="s">
        <v>2535</v>
      </c>
      <c r="AI82" s="182">
        <v>27</v>
      </c>
      <c r="AJ82" s="182">
        <v>90000</v>
      </c>
      <c r="AQ82" s="183">
        <v>41629</v>
      </c>
      <c r="AR82" s="184" t="s">
        <v>670</v>
      </c>
      <c r="AS82" s="182" t="s">
        <v>216</v>
      </c>
      <c r="AT82" s="182">
        <v>52</v>
      </c>
      <c r="AU82" s="182" t="s">
        <v>2442</v>
      </c>
    </row>
    <row r="83" spans="1:60" ht="15.75" x14ac:dyDescent="0.25">
      <c r="A83" s="218"/>
      <c r="B83" s="431" t="s">
        <v>146</v>
      </c>
      <c r="C83" s="432"/>
      <c r="D83" s="433"/>
      <c r="E83" s="218"/>
      <c r="F83" s="218"/>
      <c r="G83" s="218"/>
      <c r="H83" s="431" t="s">
        <v>147</v>
      </c>
      <c r="I83" s="432"/>
      <c r="J83" s="433"/>
      <c r="K83" s="218"/>
      <c r="L83" s="218"/>
      <c r="M83" s="218"/>
      <c r="N83" s="431" t="s">
        <v>127</v>
      </c>
      <c r="O83" s="432"/>
      <c r="P83" s="433"/>
      <c r="Q83" s="218"/>
      <c r="R83" s="218"/>
      <c r="S83" s="218"/>
      <c r="T83" s="431" t="s">
        <v>148</v>
      </c>
      <c r="U83" s="432"/>
      <c r="V83" s="433"/>
      <c r="W83" s="218"/>
      <c r="X83" s="218"/>
      <c r="Y83" s="218"/>
      <c r="Z83" s="218"/>
      <c r="AA83" s="218"/>
      <c r="AB83" s="218"/>
      <c r="AC83" s="218"/>
      <c r="AD83" s="218"/>
      <c r="AE83" s="192"/>
      <c r="AG83" s="179" t="s">
        <v>2536</v>
      </c>
      <c r="AH83" s="182" t="s">
        <v>2537</v>
      </c>
      <c r="AI83" s="182">
        <v>28</v>
      </c>
      <c r="AJ83" s="182">
        <v>93000</v>
      </c>
      <c r="AQ83" s="183">
        <v>41630</v>
      </c>
      <c r="AR83" s="184" t="s">
        <v>2443</v>
      </c>
      <c r="AS83" s="182" t="s">
        <v>216</v>
      </c>
      <c r="AT83" s="182">
        <v>52</v>
      </c>
      <c r="AU83" s="182" t="s">
        <v>2442</v>
      </c>
    </row>
    <row r="84" spans="1:60" ht="15.75" x14ac:dyDescent="0.25">
      <c r="A84" s="218"/>
      <c r="B84" s="428" t="s">
        <v>149</v>
      </c>
      <c r="C84" s="429"/>
      <c r="D84" s="430"/>
      <c r="E84" s="218"/>
      <c r="F84" s="218"/>
      <c r="G84" s="218"/>
      <c r="H84" s="428" t="s">
        <v>149</v>
      </c>
      <c r="I84" s="429"/>
      <c r="J84" s="430"/>
      <c r="K84" s="218"/>
      <c r="L84" s="218"/>
      <c r="M84" s="218"/>
      <c r="N84" s="428" t="s">
        <v>149</v>
      </c>
      <c r="O84" s="429"/>
      <c r="P84" s="430"/>
      <c r="Q84" s="218"/>
      <c r="R84" s="218"/>
      <c r="S84" s="218"/>
      <c r="T84" s="488" t="s">
        <v>1692</v>
      </c>
      <c r="U84" s="489"/>
      <c r="V84" s="490"/>
      <c r="W84" s="218"/>
      <c r="X84" s="218"/>
      <c r="Y84" s="218"/>
      <c r="Z84" s="218"/>
      <c r="AA84" s="218"/>
      <c r="AB84" s="218"/>
      <c r="AC84" s="218"/>
      <c r="AD84" s="218"/>
      <c r="AE84" s="192"/>
      <c r="AG84" s="179" t="s">
        <v>2538</v>
      </c>
      <c r="AH84" s="182" t="s">
        <v>2539</v>
      </c>
      <c r="AI84" s="182">
        <v>29</v>
      </c>
      <c r="AJ84" s="182">
        <v>96000</v>
      </c>
      <c r="AQ84" s="183">
        <v>41631</v>
      </c>
      <c r="AR84" s="184" t="s">
        <v>2444</v>
      </c>
      <c r="AS84" s="182" t="s">
        <v>216</v>
      </c>
      <c r="AT84" s="182">
        <v>53</v>
      </c>
      <c r="AU84" s="182">
        <v>53</v>
      </c>
    </row>
    <row r="85" spans="1:60" ht="15.75" x14ac:dyDescent="0.25">
      <c r="A85" s="218"/>
      <c r="B85" s="476"/>
      <c r="C85" s="477"/>
      <c r="D85" s="478"/>
      <c r="E85" s="218"/>
      <c r="F85" s="218"/>
      <c r="G85" s="218"/>
      <c r="H85" s="476"/>
      <c r="I85" s="477"/>
      <c r="J85" s="478"/>
      <c r="K85" s="218"/>
      <c r="L85" s="218"/>
      <c r="M85" s="218"/>
      <c r="N85" s="476"/>
      <c r="O85" s="477"/>
      <c r="P85" s="478"/>
      <c r="Q85" s="218"/>
      <c r="R85" s="218"/>
      <c r="S85" s="218"/>
      <c r="T85" s="476"/>
      <c r="U85" s="477"/>
      <c r="V85" s="478"/>
      <c r="W85" s="218"/>
      <c r="X85" s="218"/>
      <c r="Y85" s="218"/>
      <c r="Z85" s="218"/>
      <c r="AA85" s="218"/>
      <c r="AB85" s="218"/>
      <c r="AC85" s="218"/>
      <c r="AD85" s="218"/>
      <c r="AE85" s="192"/>
      <c r="AG85" s="179" t="s">
        <v>2540</v>
      </c>
      <c r="AH85" s="182" t="s">
        <v>2541</v>
      </c>
      <c r="AI85" s="182">
        <v>30</v>
      </c>
      <c r="AJ85" s="182">
        <v>99000</v>
      </c>
      <c r="AQ85" s="183">
        <v>41632</v>
      </c>
      <c r="AR85" s="184" t="s">
        <v>701</v>
      </c>
      <c r="AT85" s="182">
        <v>54</v>
      </c>
      <c r="AU85" s="182">
        <v>54</v>
      </c>
    </row>
    <row r="86" spans="1:60" ht="15.75" x14ac:dyDescent="0.25">
      <c r="A86" s="218"/>
      <c r="B86" s="479"/>
      <c r="C86" s="480"/>
      <c r="D86" s="481"/>
      <c r="E86" s="218"/>
      <c r="F86" s="218"/>
      <c r="G86" s="218"/>
      <c r="H86" s="479"/>
      <c r="I86" s="480"/>
      <c r="J86" s="481"/>
      <c r="K86" s="218"/>
      <c r="L86" s="218"/>
      <c r="M86" s="218"/>
      <c r="N86" s="479"/>
      <c r="O86" s="480"/>
      <c r="P86" s="481"/>
      <c r="Q86" s="218"/>
      <c r="R86" s="218"/>
      <c r="S86" s="218"/>
      <c r="T86" s="479"/>
      <c r="U86" s="480"/>
      <c r="V86" s="481"/>
      <c r="W86" s="218"/>
      <c r="X86" s="218"/>
      <c r="Y86" s="218"/>
      <c r="Z86" s="218"/>
      <c r="AA86" s="218"/>
      <c r="AB86" s="218"/>
      <c r="AC86" s="218"/>
      <c r="AD86" s="218"/>
      <c r="AE86" s="192"/>
      <c r="AG86" s="179" t="s">
        <v>2542</v>
      </c>
      <c r="AH86" s="182" t="s">
        <v>2543</v>
      </c>
      <c r="AI86" s="182">
        <v>31</v>
      </c>
      <c r="AJ86" s="182">
        <v>102000</v>
      </c>
      <c r="AQ86" s="183">
        <v>41633</v>
      </c>
      <c r="AR86" s="184" t="s">
        <v>667</v>
      </c>
      <c r="AT86" s="182">
        <v>55</v>
      </c>
      <c r="AU86" s="182">
        <v>55</v>
      </c>
    </row>
    <row r="87" spans="1:60" ht="15.75" x14ac:dyDescent="0.25">
      <c r="A87" s="218"/>
      <c r="B87" s="482"/>
      <c r="C87" s="483"/>
      <c r="D87" s="484"/>
      <c r="E87" s="218"/>
      <c r="F87" s="218"/>
      <c r="G87" s="218"/>
      <c r="H87" s="482"/>
      <c r="I87" s="483"/>
      <c r="J87" s="484"/>
      <c r="K87" s="218"/>
      <c r="L87" s="218"/>
      <c r="M87" s="218"/>
      <c r="N87" s="482"/>
      <c r="O87" s="483"/>
      <c r="P87" s="484"/>
      <c r="Q87" s="218"/>
      <c r="R87" s="218"/>
      <c r="S87" s="218"/>
      <c r="T87" s="482"/>
      <c r="U87" s="483"/>
      <c r="V87" s="484"/>
      <c r="W87" s="218"/>
      <c r="X87" s="218"/>
      <c r="Y87" s="218"/>
      <c r="Z87" s="218"/>
      <c r="AA87" s="218"/>
      <c r="AB87" s="218"/>
      <c r="AC87" s="218"/>
      <c r="AD87" s="218"/>
      <c r="AE87" s="192"/>
      <c r="AG87" s="179" t="s">
        <v>2544</v>
      </c>
      <c r="AH87" s="182" t="s">
        <v>2545</v>
      </c>
      <c r="AI87" s="182">
        <v>32</v>
      </c>
      <c r="AJ87" s="182">
        <v>105000</v>
      </c>
      <c r="AQ87" s="183">
        <v>41634</v>
      </c>
      <c r="AR87" s="184" t="s">
        <v>668</v>
      </c>
      <c r="AT87" s="182">
        <v>56</v>
      </c>
      <c r="AU87" s="182">
        <v>56</v>
      </c>
    </row>
    <row r="88" spans="1:60" s="187" customFormat="1" ht="15.75" x14ac:dyDescent="0.25">
      <c r="A88" s="178" t="s">
        <v>2624</v>
      </c>
      <c r="B88" s="178" t="s">
        <v>2654</v>
      </c>
      <c r="C88" s="178" t="s">
        <v>2625</v>
      </c>
      <c r="D88" s="178" t="s">
        <v>2626</v>
      </c>
      <c r="E88" s="178" t="s">
        <v>2627</v>
      </c>
      <c r="F88" s="178" t="s">
        <v>2628</v>
      </c>
      <c r="G88" s="178" t="s">
        <v>2655</v>
      </c>
      <c r="H88" s="178" t="s">
        <v>2629</v>
      </c>
      <c r="I88" s="178" t="s">
        <v>2606</v>
      </c>
      <c r="J88" s="178" t="s">
        <v>2630</v>
      </c>
      <c r="K88" s="178" t="s">
        <v>2631</v>
      </c>
      <c r="L88" s="178" t="s">
        <v>2408</v>
      </c>
      <c r="M88" s="178" t="s">
        <v>2632</v>
      </c>
      <c r="N88" s="178" t="s">
        <v>2633</v>
      </c>
      <c r="O88" s="178" t="s">
        <v>2634</v>
      </c>
      <c r="P88" s="178" t="s">
        <v>2635</v>
      </c>
      <c r="Q88" s="178" t="s">
        <v>2636</v>
      </c>
      <c r="R88" s="178" t="s">
        <v>2637</v>
      </c>
      <c r="S88" s="178" t="s">
        <v>2638</v>
      </c>
      <c r="T88" s="178" t="s">
        <v>2639</v>
      </c>
      <c r="U88" s="178" t="s">
        <v>2640</v>
      </c>
      <c r="V88" s="178" t="s">
        <v>2641</v>
      </c>
      <c r="W88" s="178" t="s">
        <v>2642</v>
      </c>
      <c r="X88" s="178" t="s">
        <v>2643</v>
      </c>
      <c r="Y88" s="178" t="s">
        <v>2644</v>
      </c>
      <c r="Z88" s="178" t="s">
        <v>2645</v>
      </c>
      <c r="AA88" s="178" t="s">
        <v>2646</v>
      </c>
      <c r="AB88" s="178" t="s">
        <v>2647</v>
      </c>
      <c r="AC88" s="179"/>
      <c r="AD88" s="179"/>
      <c r="AE88" s="179">
        <f>IF([1]予測地点設定!B11="",0,1)</f>
        <v>0</v>
      </c>
      <c r="AF88" s="181"/>
      <c r="AG88" s="179" t="s">
        <v>2546</v>
      </c>
      <c r="AH88" s="182" t="s">
        <v>2547</v>
      </c>
      <c r="AI88" s="182">
        <v>33</v>
      </c>
      <c r="AJ88" s="182">
        <v>108000</v>
      </c>
      <c r="AK88" s="182"/>
      <c r="AL88" s="182"/>
      <c r="AM88" s="182"/>
      <c r="AN88" s="182"/>
      <c r="AO88" s="182"/>
      <c r="AP88" s="182"/>
      <c r="AQ88" s="183">
        <v>41635</v>
      </c>
      <c r="AR88" s="184" t="s">
        <v>669</v>
      </c>
      <c r="AS88" s="182"/>
      <c r="AT88" s="182">
        <v>57</v>
      </c>
      <c r="AU88" s="182">
        <v>57</v>
      </c>
      <c r="AV88" s="182"/>
      <c r="AW88" s="182"/>
      <c r="AX88" s="182"/>
      <c r="AY88" s="179"/>
      <c r="AZ88" s="179"/>
      <c r="BA88" s="179"/>
      <c r="BB88" s="179"/>
      <c r="BC88" s="179"/>
      <c r="BD88" s="179"/>
      <c r="BE88" s="179"/>
      <c r="BF88" s="179"/>
      <c r="BG88" s="389"/>
      <c r="BH88" s="389"/>
    </row>
    <row r="89" spans="1:60" s="187" customFormat="1" ht="15.75" x14ac:dyDescent="0.25">
      <c r="A89" s="259">
        <f>B16</f>
        <v>0</v>
      </c>
      <c r="B89" s="259" t="str">
        <f>PHONETIC(B16)</f>
        <v/>
      </c>
      <c r="C89" s="259">
        <f>予測地点登録!G4</f>
        <v>0</v>
      </c>
      <c r="D89" s="259" t="str">
        <f>AH17</f>
        <v>2026/選択</v>
      </c>
      <c r="E89" s="259" t="str">
        <f>AH15</f>
        <v>2026/選択/選択</v>
      </c>
      <c r="F89" s="259" t="str">
        <f>AH16</f>
        <v>選択/選択/選択</v>
      </c>
      <c r="G89" s="259" t="s">
        <v>2648</v>
      </c>
      <c r="H89" s="259"/>
      <c r="I89" s="259" t="str">
        <f>M41</f>
        <v>-</v>
      </c>
      <c r="J89" s="259" t="str">
        <f>M43</f>
        <v>-</v>
      </c>
      <c r="K89" s="259">
        <f>M33</f>
        <v>0</v>
      </c>
      <c r="L89" s="260">
        <f>M35</f>
        <v>0</v>
      </c>
      <c r="M89" s="259" t="s">
        <v>2657</v>
      </c>
      <c r="N89" s="259" t="s">
        <v>2658</v>
      </c>
      <c r="O89" s="259" t="s">
        <v>2658</v>
      </c>
      <c r="P89" s="259" t="s">
        <v>2658</v>
      </c>
      <c r="Q89" s="259" t="s">
        <v>2659</v>
      </c>
      <c r="R89" s="259" t="s">
        <v>2658</v>
      </c>
      <c r="S89" s="259" t="str">
        <f>M52</f>
        <v>①一括</v>
      </c>
      <c r="T89" s="259" t="str">
        <f>M60</f>
        <v>●</v>
      </c>
      <c r="U89" s="259"/>
      <c r="V89" s="259"/>
      <c r="W89" s="259">
        <f>R16</f>
        <v>0</v>
      </c>
      <c r="X89" s="259">
        <f>B20</f>
        <v>0</v>
      </c>
      <c r="Y89" s="259">
        <f>P20</f>
        <v>0</v>
      </c>
      <c r="Z89" s="220">
        <f>予測地点登録!O4</f>
        <v>0</v>
      </c>
      <c r="AA89" s="220">
        <f>予測地点登録!U4</f>
        <v>0</v>
      </c>
      <c r="AB89" s="220" t="str">
        <f>L10</f>
        <v>選択</v>
      </c>
      <c r="AC89" s="179"/>
      <c r="AD89" s="179"/>
      <c r="AE89" s="179"/>
      <c r="AF89" s="181"/>
      <c r="AG89" s="179" t="s">
        <v>2548</v>
      </c>
      <c r="AH89" s="182" t="s">
        <v>2549</v>
      </c>
      <c r="AI89" s="182">
        <v>34</v>
      </c>
      <c r="AJ89" s="182">
        <v>111000</v>
      </c>
      <c r="AK89" s="182"/>
      <c r="AL89" s="182"/>
      <c r="AM89" s="182"/>
      <c r="AN89" s="182"/>
      <c r="AO89" s="182"/>
      <c r="AP89" s="182"/>
      <c r="AQ89" s="183">
        <v>41636</v>
      </c>
      <c r="AR89" s="184" t="s">
        <v>670</v>
      </c>
      <c r="AS89" s="182" t="s">
        <v>216</v>
      </c>
      <c r="AT89" s="182">
        <v>57</v>
      </c>
      <c r="AU89" s="182" t="s">
        <v>2442</v>
      </c>
      <c r="AV89" s="182"/>
      <c r="AW89" s="182"/>
      <c r="AX89" s="182"/>
      <c r="AY89" s="179"/>
      <c r="AZ89" s="179"/>
      <c r="BA89" s="179"/>
      <c r="BB89" s="179"/>
      <c r="BC89" s="179"/>
      <c r="BD89" s="179"/>
      <c r="BE89" s="179"/>
      <c r="BF89" s="179"/>
      <c r="BG89" s="389"/>
      <c r="BH89" s="389"/>
    </row>
    <row r="90" spans="1:60" ht="15.75" x14ac:dyDescent="0.25">
      <c r="A90" s="261"/>
      <c r="B90" s="261"/>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G90" s="179" t="s">
        <v>2550</v>
      </c>
      <c r="AH90" s="182" t="s">
        <v>2551</v>
      </c>
      <c r="AI90" s="182">
        <v>35</v>
      </c>
      <c r="AJ90" s="182">
        <v>114000</v>
      </c>
      <c r="AQ90" s="183">
        <v>41637</v>
      </c>
      <c r="AR90" s="184" t="s">
        <v>2443</v>
      </c>
      <c r="AS90" s="182" t="s">
        <v>216</v>
      </c>
      <c r="AT90" s="182">
        <v>57</v>
      </c>
      <c r="AU90" s="182" t="s">
        <v>2442</v>
      </c>
    </row>
    <row r="91" spans="1:60" ht="15.75" x14ac:dyDescent="0.25">
      <c r="A91" s="261"/>
      <c r="B91" s="262"/>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G91" s="179" t="s">
        <v>2552</v>
      </c>
      <c r="AH91" s="182" t="s">
        <v>2553</v>
      </c>
      <c r="AI91" s="182">
        <v>36</v>
      </c>
      <c r="AJ91" s="182">
        <v>117000</v>
      </c>
      <c r="AQ91" s="183">
        <v>41638</v>
      </c>
      <c r="AR91" s="184" t="s">
        <v>2444</v>
      </c>
      <c r="AS91" s="182" t="s">
        <v>216</v>
      </c>
      <c r="AT91" s="182">
        <v>58</v>
      </c>
      <c r="AU91" s="182">
        <v>58</v>
      </c>
    </row>
    <row r="92" spans="1:60" ht="15.75" x14ac:dyDescent="0.25">
      <c r="A92" s="261"/>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G92" s="179" t="s">
        <v>2554</v>
      </c>
      <c r="AH92" s="182" t="s">
        <v>2555</v>
      </c>
      <c r="AI92" s="182">
        <v>37</v>
      </c>
      <c r="AJ92" s="182">
        <v>120000</v>
      </c>
      <c r="AQ92" s="183">
        <v>41639</v>
      </c>
      <c r="AR92" s="184" t="s">
        <v>701</v>
      </c>
      <c r="AS92" s="182" t="s">
        <v>216</v>
      </c>
      <c r="AT92" s="182">
        <v>59</v>
      </c>
      <c r="AU92" s="182">
        <v>59</v>
      </c>
    </row>
    <row r="93" spans="1:60" ht="15.75" x14ac:dyDescent="0.25">
      <c r="A93" s="261"/>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G93" s="179" t="s">
        <v>2556</v>
      </c>
      <c r="AH93" s="182" t="s">
        <v>2557</v>
      </c>
      <c r="AI93" s="182">
        <v>38</v>
      </c>
      <c r="AJ93" s="182">
        <v>123000</v>
      </c>
      <c r="AQ93" s="183">
        <v>41640</v>
      </c>
      <c r="AR93" s="184" t="s">
        <v>667</v>
      </c>
      <c r="AS93" s="182" t="s">
        <v>216</v>
      </c>
      <c r="AT93" s="182">
        <v>60</v>
      </c>
      <c r="AU93" s="182">
        <v>60</v>
      </c>
    </row>
    <row r="94" spans="1:60" ht="15.75" x14ac:dyDescent="0.25">
      <c r="A94" s="261"/>
      <c r="B94" s="261"/>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G94" s="179" t="s">
        <v>2558</v>
      </c>
      <c r="AH94" s="182" t="s">
        <v>2559</v>
      </c>
      <c r="AI94" s="182">
        <v>39</v>
      </c>
      <c r="AJ94" s="182">
        <v>126000</v>
      </c>
      <c r="AQ94" s="183">
        <v>41641</v>
      </c>
      <c r="AR94" s="184" t="s">
        <v>668</v>
      </c>
      <c r="AS94" s="182" t="s">
        <v>216</v>
      </c>
      <c r="AT94" s="182">
        <v>61</v>
      </c>
      <c r="AU94" s="182">
        <v>61</v>
      </c>
    </row>
    <row r="95" spans="1:60" ht="15.75" x14ac:dyDescent="0.25">
      <c r="A95" s="261"/>
      <c r="B95" s="261"/>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G95" s="179" t="s">
        <v>2560</v>
      </c>
      <c r="AH95" s="182" t="s">
        <v>2561</v>
      </c>
      <c r="AI95" s="182">
        <v>40</v>
      </c>
      <c r="AJ95" s="182">
        <v>129000</v>
      </c>
      <c r="AQ95" s="183">
        <v>41642</v>
      </c>
      <c r="AR95" s="184" t="s">
        <v>669</v>
      </c>
      <c r="AS95" s="182" t="s">
        <v>216</v>
      </c>
      <c r="AT95" s="182">
        <v>62</v>
      </c>
      <c r="AU95" s="182">
        <v>62</v>
      </c>
    </row>
    <row r="96" spans="1:60" ht="15.75" x14ac:dyDescent="0.25">
      <c r="A96" s="261"/>
      <c r="B96" s="261"/>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G96" s="179" t="s">
        <v>2562</v>
      </c>
      <c r="AH96" s="182" t="s">
        <v>2563</v>
      </c>
      <c r="AI96" s="182">
        <v>41</v>
      </c>
      <c r="AJ96" s="182">
        <v>132000</v>
      </c>
      <c r="AQ96" s="183">
        <v>41643</v>
      </c>
      <c r="AR96" s="184" t="s">
        <v>670</v>
      </c>
      <c r="AS96" s="182" t="s">
        <v>216</v>
      </c>
      <c r="AT96" s="182">
        <v>62</v>
      </c>
      <c r="AU96" s="182" t="s">
        <v>2442</v>
      </c>
    </row>
    <row r="97" spans="1:47" ht="15.75" x14ac:dyDescent="0.25">
      <c r="A97" s="261"/>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G97" s="179" t="s">
        <v>2564</v>
      </c>
      <c r="AH97" s="182" t="s">
        <v>2565</v>
      </c>
      <c r="AI97" s="182">
        <v>42</v>
      </c>
      <c r="AJ97" s="182">
        <v>135000</v>
      </c>
      <c r="AQ97" s="183">
        <v>41644</v>
      </c>
      <c r="AR97" s="184" t="s">
        <v>2443</v>
      </c>
      <c r="AS97" s="182" t="s">
        <v>216</v>
      </c>
      <c r="AT97" s="182">
        <v>62</v>
      </c>
      <c r="AU97" s="182" t="s">
        <v>2442</v>
      </c>
    </row>
    <row r="98" spans="1:47" ht="15.75" x14ac:dyDescent="0.25">
      <c r="A98" s="261"/>
      <c r="B98" s="261"/>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G98" s="179" t="s">
        <v>2566</v>
      </c>
      <c r="AH98" s="182" t="s">
        <v>2567</v>
      </c>
      <c r="AI98" s="182">
        <v>43</v>
      </c>
      <c r="AJ98" s="182">
        <v>138000</v>
      </c>
      <c r="AQ98" s="183">
        <v>41645</v>
      </c>
      <c r="AR98" s="184" t="s">
        <v>2444</v>
      </c>
      <c r="AT98" s="182">
        <v>63</v>
      </c>
      <c r="AU98" s="182">
        <v>63</v>
      </c>
    </row>
    <row r="99" spans="1:47" ht="15.75" x14ac:dyDescent="0.25">
      <c r="A99" s="261"/>
      <c r="B99" s="261"/>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G99" s="179" t="s">
        <v>2568</v>
      </c>
      <c r="AH99" s="182" t="s">
        <v>2569</v>
      </c>
      <c r="AI99" s="182">
        <v>44</v>
      </c>
      <c r="AJ99" s="182">
        <v>141000</v>
      </c>
      <c r="AQ99" s="183">
        <v>41646</v>
      </c>
      <c r="AR99" s="184" t="s">
        <v>701</v>
      </c>
      <c r="AT99" s="182">
        <v>64</v>
      </c>
      <c r="AU99" s="182">
        <v>64</v>
      </c>
    </row>
    <row r="100" spans="1:47" ht="15.75" x14ac:dyDescent="0.25">
      <c r="A100" s="261"/>
      <c r="B100" s="261"/>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G100" s="179" t="s">
        <v>2570</v>
      </c>
      <c r="AH100" s="182" t="s">
        <v>2571</v>
      </c>
      <c r="AI100" s="182">
        <v>45</v>
      </c>
      <c r="AJ100" s="182">
        <v>144000</v>
      </c>
      <c r="AQ100" s="183">
        <v>41647</v>
      </c>
      <c r="AR100" s="184" t="s">
        <v>667</v>
      </c>
      <c r="AT100" s="182">
        <v>65</v>
      </c>
      <c r="AU100" s="182">
        <v>65</v>
      </c>
    </row>
    <row r="101" spans="1:47" ht="15.75" x14ac:dyDescent="0.25">
      <c r="A101" s="261"/>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G101" s="179" t="s">
        <v>2572</v>
      </c>
      <c r="AH101" s="182" t="s">
        <v>2573</v>
      </c>
      <c r="AI101" s="182">
        <v>46</v>
      </c>
      <c r="AJ101" s="182">
        <v>147000</v>
      </c>
      <c r="AQ101" s="183">
        <v>41648</v>
      </c>
      <c r="AR101" s="184" t="s">
        <v>668</v>
      </c>
      <c r="AT101" s="182">
        <v>66</v>
      </c>
      <c r="AU101" s="182">
        <v>66</v>
      </c>
    </row>
    <row r="102" spans="1:47" ht="15.75" x14ac:dyDescent="0.25">
      <c r="A102" s="261"/>
      <c r="B102" s="261"/>
      <c r="C102" s="261"/>
      <c r="D102" s="261"/>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G102" s="179" t="s">
        <v>2574</v>
      </c>
      <c r="AH102" s="182" t="s">
        <v>2575</v>
      </c>
      <c r="AI102" s="182">
        <v>47</v>
      </c>
      <c r="AJ102" s="182">
        <v>150000</v>
      </c>
      <c r="AQ102" s="183">
        <v>41649</v>
      </c>
      <c r="AR102" s="184" t="s">
        <v>669</v>
      </c>
      <c r="AT102" s="182">
        <v>67</v>
      </c>
      <c r="AU102" s="182">
        <v>67</v>
      </c>
    </row>
    <row r="103" spans="1:47" ht="15.75" x14ac:dyDescent="0.25">
      <c r="A103" s="261"/>
      <c r="B103" s="261"/>
      <c r="C103" s="261"/>
      <c r="D103" s="261"/>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G103" s="179" t="s">
        <v>2576</v>
      </c>
      <c r="AH103" s="182" t="s">
        <v>2577</v>
      </c>
      <c r="AI103" s="182">
        <v>48</v>
      </c>
      <c r="AJ103" s="182">
        <v>153000</v>
      </c>
      <c r="AQ103" s="183">
        <v>41650</v>
      </c>
      <c r="AR103" s="184" t="s">
        <v>670</v>
      </c>
      <c r="AS103" s="182" t="s">
        <v>216</v>
      </c>
      <c r="AT103" s="182">
        <v>67</v>
      </c>
      <c r="AU103" s="182" t="s">
        <v>2442</v>
      </c>
    </row>
    <row r="104" spans="1:47" ht="15.75" x14ac:dyDescent="0.25">
      <c r="A104" s="261"/>
      <c r="B104" s="261"/>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G104" s="179" t="s">
        <v>2578</v>
      </c>
      <c r="AH104" s="182" t="s">
        <v>2579</v>
      </c>
      <c r="AI104" s="182">
        <v>49</v>
      </c>
      <c r="AJ104" s="182">
        <v>156000</v>
      </c>
      <c r="AQ104" s="183">
        <v>41651</v>
      </c>
      <c r="AR104" s="184" t="s">
        <v>2443</v>
      </c>
      <c r="AS104" s="182" t="s">
        <v>216</v>
      </c>
      <c r="AT104" s="182">
        <v>67</v>
      </c>
      <c r="AU104" s="182" t="s">
        <v>2442</v>
      </c>
    </row>
    <row r="105" spans="1:47" ht="15.75" x14ac:dyDescent="0.25">
      <c r="A105" s="261"/>
      <c r="B105" s="261"/>
      <c r="C105" s="261"/>
      <c r="D105" s="261"/>
      <c r="E105" s="261"/>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G105" s="179" t="s">
        <v>2580</v>
      </c>
      <c r="AH105" s="182" t="s">
        <v>2581</v>
      </c>
      <c r="AI105" s="182">
        <v>50</v>
      </c>
      <c r="AJ105" s="182">
        <v>159000</v>
      </c>
      <c r="AQ105" s="183">
        <v>41652</v>
      </c>
      <c r="AR105" s="184" t="s">
        <v>2444</v>
      </c>
      <c r="AS105" s="182" t="s">
        <v>216</v>
      </c>
      <c r="AT105" s="182">
        <v>67</v>
      </c>
      <c r="AU105" s="182" t="s">
        <v>2442</v>
      </c>
    </row>
    <row r="106" spans="1:47" ht="15.75" x14ac:dyDescent="0.25">
      <c r="A106" s="261"/>
      <c r="B106" s="261"/>
      <c r="C106" s="261"/>
      <c r="D106" s="261"/>
      <c r="E106" s="261"/>
      <c r="F106" s="261"/>
      <c r="G106" s="261"/>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G106" s="179" t="s">
        <v>2582</v>
      </c>
      <c r="AH106" s="182" t="s">
        <v>2583</v>
      </c>
      <c r="AI106" s="182">
        <v>51</v>
      </c>
      <c r="AJ106" s="182">
        <v>162000</v>
      </c>
      <c r="AQ106" s="183">
        <v>41653</v>
      </c>
      <c r="AR106" s="184" t="s">
        <v>701</v>
      </c>
      <c r="AT106" s="182">
        <v>68</v>
      </c>
      <c r="AU106" s="182">
        <v>68</v>
      </c>
    </row>
    <row r="107" spans="1:47" ht="15.75" x14ac:dyDescent="0.25">
      <c r="A107" s="261"/>
      <c r="B107" s="261"/>
      <c r="C107" s="261"/>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G107" s="179" t="s">
        <v>2584</v>
      </c>
      <c r="AH107" s="182" t="s">
        <v>2585</v>
      </c>
      <c r="AI107" s="182">
        <v>52</v>
      </c>
      <c r="AJ107" s="182">
        <v>165000</v>
      </c>
      <c r="AQ107" s="183">
        <v>41654</v>
      </c>
      <c r="AR107" s="184" t="s">
        <v>667</v>
      </c>
      <c r="AT107" s="182">
        <v>69</v>
      </c>
      <c r="AU107" s="182">
        <v>69</v>
      </c>
    </row>
    <row r="108" spans="1:47" ht="15.75" x14ac:dyDescent="0.25">
      <c r="A108" s="261"/>
      <c r="B108" s="261"/>
      <c r="C108" s="261"/>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G108" s="179" t="s">
        <v>2586</v>
      </c>
      <c r="AH108" s="182" t="s">
        <v>2587</v>
      </c>
      <c r="AI108" s="182">
        <v>53</v>
      </c>
      <c r="AJ108" s="182">
        <v>168000</v>
      </c>
      <c r="AQ108" s="183">
        <v>41655</v>
      </c>
      <c r="AR108" s="184" t="s">
        <v>668</v>
      </c>
      <c r="AT108" s="182">
        <v>70</v>
      </c>
      <c r="AU108" s="182">
        <v>70</v>
      </c>
    </row>
    <row r="109" spans="1:47" ht="15.75" x14ac:dyDescent="0.25">
      <c r="A109" s="261"/>
      <c r="B109" s="261"/>
      <c r="C109" s="261"/>
      <c r="D109" s="261"/>
      <c r="E109" s="261"/>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G109" s="179" t="s">
        <v>2588</v>
      </c>
      <c r="AH109" s="182" t="s">
        <v>2589</v>
      </c>
      <c r="AI109" s="182">
        <v>54</v>
      </c>
      <c r="AJ109" s="182">
        <v>171000</v>
      </c>
      <c r="AQ109" s="183">
        <v>41656</v>
      </c>
      <c r="AR109" s="184" t="s">
        <v>669</v>
      </c>
      <c r="AT109" s="182">
        <v>71</v>
      </c>
      <c r="AU109" s="182">
        <v>71</v>
      </c>
    </row>
    <row r="110" spans="1:47" ht="15.75" x14ac:dyDescent="0.25">
      <c r="A110" s="261"/>
      <c r="B110" s="261"/>
      <c r="C110" s="261"/>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G110" s="179" t="s">
        <v>2590</v>
      </c>
      <c r="AH110" s="182" t="s">
        <v>2591</v>
      </c>
      <c r="AI110" s="182">
        <v>55</v>
      </c>
      <c r="AJ110" s="182">
        <v>174000</v>
      </c>
      <c r="AQ110" s="183">
        <v>41657</v>
      </c>
      <c r="AR110" s="184" t="s">
        <v>670</v>
      </c>
      <c r="AS110" s="182" t="s">
        <v>216</v>
      </c>
      <c r="AT110" s="182">
        <v>71</v>
      </c>
      <c r="AU110" s="182" t="s">
        <v>2442</v>
      </c>
    </row>
    <row r="111" spans="1:47" ht="15.75" x14ac:dyDescent="0.25">
      <c r="A111" s="261"/>
      <c r="B111" s="261"/>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G111" s="179" t="s">
        <v>2592</v>
      </c>
      <c r="AH111" s="182" t="s">
        <v>2593</v>
      </c>
      <c r="AI111" s="182">
        <v>56</v>
      </c>
      <c r="AJ111" s="182">
        <v>177000</v>
      </c>
      <c r="AQ111" s="183">
        <v>41658</v>
      </c>
      <c r="AR111" s="184" t="s">
        <v>2443</v>
      </c>
      <c r="AS111" s="182" t="s">
        <v>216</v>
      </c>
      <c r="AT111" s="182">
        <v>71</v>
      </c>
      <c r="AU111" s="182" t="s">
        <v>2442</v>
      </c>
    </row>
    <row r="112" spans="1:47" ht="15.75" x14ac:dyDescent="0.25">
      <c r="A112" s="261"/>
      <c r="B112" s="261"/>
      <c r="C112" s="261"/>
      <c r="D112" s="261"/>
      <c r="E112" s="261"/>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G112" s="179" t="s">
        <v>2594</v>
      </c>
      <c r="AH112" s="182" t="s">
        <v>2595</v>
      </c>
      <c r="AI112" s="182">
        <v>57</v>
      </c>
      <c r="AJ112" s="182">
        <v>180000</v>
      </c>
      <c r="AQ112" s="183">
        <v>41659</v>
      </c>
      <c r="AR112" s="184" t="s">
        <v>2444</v>
      </c>
      <c r="AT112" s="182">
        <v>72</v>
      </c>
      <c r="AU112" s="182">
        <v>72</v>
      </c>
    </row>
    <row r="113" spans="1:47" ht="15.75" x14ac:dyDescent="0.25">
      <c r="A113" s="261"/>
      <c r="B113" s="261"/>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G113" s="179" t="s">
        <v>2596</v>
      </c>
      <c r="AH113" s="182" t="s">
        <v>2597</v>
      </c>
      <c r="AI113" s="182">
        <v>58</v>
      </c>
      <c r="AJ113" s="182">
        <v>183000</v>
      </c>
      <c r="AQ113" s="183">
        <v>41660</v>
      </c>
      <c r="AR113" s="184" t="s">
        <v>701</v>
      </c>
      <c r="AT113" s="182">
        <v>73</v>
      </c>
      <c r="AU113" s="182">
        <v>73</v>
      </c>
    </row>
    <row r="114" spans="1:47" ht="15.75" x14ac:dyDescent="0.25">
      <c r="A114" s="261"/>
      <c r="B114" s="261"/>
      <c r="C114" s="261"/>
      <c r="D114" s="261"/>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G114" s="179" t="s">
        <v>2598</v>
      </c>
      <c r="AH114" s="182" t="s">
        <v>2599</v>
      </c>
      <c r="AI114" s="182">
        <v>59</v>
      </c>
      <c r="AJ114" s="182">
        <v>186000</v>
      </c>
      <c r="AQ114" s="183">
        <v>41661</v>
      </c>
      <c r="AR114" s="184" t="s">
        <v>667</v>
      </c>
      <c r="AT114" s="182">
        <v>74</v>
      </c>
      <c r="AU114" s="182">
        <v>74</v>
      </c>
    </row>
    <row r="115" spans="1:47" ht="15.75" x14ac:dyDescent="0.25">
      <c r="A115" s="261"/>
      <c r="B115" s="261"/>
      <c r="C115" s="261"/>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G115" s="179" t="s">
        <v>2600</v>
      </c>
      <c r="AH115" s="182" t="s">
        <v>2601</v>
      </c>
      <c r="AI115" s="182">
        <v>60</v>
      </c>
      <c r="AJ115" s="182">
        <v>189000</v>
      </c>
      <c r="AQ115" s="183">
        <v>41662</v>
      </c>
      <c r="AR115" s="184" t="s">
        <v>668</v>
      </c>
      <c r="AT115" s="182">
        <v>75</v>
      </c>
      <c r="AU115" s="182">
        <v>75</v>
      </c>
    </row>
    <row r="116" spans="1:47" ht="15.75" x14ac:dyDescent="0.25">
      <c r="A116" s="261"/>
      <c r="B116" s="261"/>
      <c r="C116" s="261"/>
      <c r="D116" s="261"/>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G116" s="179" t="s">
        <v>2602</v>
      </c>
      <c r="AH116" s="182" t="s">
        <v>2603</v>
      </c>
      <c r="AQ116" s="183">
        <v>41663</v>
      </c>
      <c r="AR116" s="184" t="s">
        <v>669</v>
      </c>
      <c r="AT116" s="182">
        <v>76</v>
      </c>
      <c r="AU116" s="182">
        <v>76</v>
      </c>
    </row>
    <row r="117" spans="1:47" ht="15.75" x14ac:dyDescent="0.25">
      <c r="A117" s="261"/>
      <c r="B117" s="261"/>
      <c r="C117" s="261"/>
      <c r="D117" s="261"/>
      <c r="E117" s="261"/>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G117" s="179" t="s">
        <v>2604</v>
      </c>
      <c r="AH117" s="182" t="s">
        <v>2605</v>
      </c>
      <c r="AQ117" s="183">
        <v>41664</v>
      </c>
      <c r="AR117" s="184" t="s">
        <v>670</v>
      </c>
      <c r="AS117" s="182" t="s">
        <v>216</v>
      </c>
      <c r="AT117" s="182">
        <v>76</v>
      </c>
      <c r="AU117" s="182" t="s">
        <v>2442</v>
      </c>
    </row>
    <row r="118" spans="1:47" ht="15.75" x14ac:dyDescent="0.25">
      <c r="A118" s="261"/>
      <c r="B118" s="261"/>
      <c r="C118" s="261"/>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G118" s="181"/>
      <c r="AQ118" s="183">
        <v>41665</v>
      </c>
      <c r="AR118" s="184" t="s">
        <v>2443</v>
      </c>
      <c r="AS118" s="182" t="s">
        <v>216</v>
      </c>
      <c r="AT118" s="182">
        <v>76</v>
      </c>
      <c r="AU118" s="182" t="s">
        <v>2442</v>
      </c>
    </row>
    <row r="119" spans="1:47" ht="15.75" x14ac:dyDescent="0.25">
      <c r="A119" s="261"/>
      <c r="B119" s="261"/>
      <c r="C119" s="261"/>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G119" s="181"/>
      <c r="AQ119" s="183">
        <v>41666</v>
      </c>
      <c r="AR119" s="184" t="s">
        <v>2444</v>
      </c>
      <c r="AT119" s="182">
        <v>77</v>
      </c>
      <c r="AU119" s="182">
        <v>77</v>
      </c>
    </row>
    <row r="120" spans="1:47" ht="15.75" x14ac:dyDescent="0.25">
      <c r="A120" s="261"/>
      <c r="B120" s="261"/>
      <c r="C120" s="261"/>
      <c r="D120" s="261"/>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G120" s="181"/>
      <c r="AQ120" s="183">
        <v>41667</v>
      </c>
      <c r="AR120" s="184" t="s">
        <v>701</v>
      </c>
      <c r="AT120" s="182">
        <v>78</v>
      </c>
      <c r="AU120" s="182">
        <v>78</v>
      </c>
    </row>
    <row r="121" spans="1:47" ht="15.75" x14ac:dyDescent="0.25">
      <c r="A121" s="261"/>
      <c r="B121" s="261"/>
      <c r="C121" s="261"/>
      <c r="D121" s="261"/>
      <c r="E121" s="261"/>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G121" s="181"/>
      <c r="AQ121" s="183">
        <v>41668</v>
      </c>
      <c r="AR121" s="184" t="s">
        <v>667</v>
      </c>
      <c r="AT121" s="182">
        <v>79</v>
      </c>
      <c r="AU121" s="182">
        <v>79</v>
      </c>
    </row>
    <row r="122" spans="1:47" ht="15.75" x14ac:dyDescent="0.25">
      <c r="A122" s="261"/>
      <c r="B122" s="261"/>
      <c r="C122" s="261"/>
      <c r="D122" s="261"/>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G122" s="181"/>
      <c r="AQ122" s="183">
        <v>41669</v>
      </c>
      <c r="AR122" s="184" t="s">
        <v>668</v>
      </c>
      <c r="AT122" s="182">
        <v>80</v>
      </c>
      <c r="AU122" s="182">
        <v>80</v>
      </c>
    </row>
    <row r="123" spans="1:47" ht="15.75" x14ac:dyDescent="0.25">
      <c r="A123" s="261"/>
      <c r="B123" s="261"/>
      <c r="C123" s="261"/>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G123" s="181"/>
      <c r="AQ123" s="183">
        <v>41670</v>
      </c>
      <c r="AR123" s="184" t="s">
        <v>669</v>
      </c>
      <c r="AT123" s="182">
        <v>81</v>
      </c>
      <c r="AU123" s="182">
        <v>81</v>
      </c>
    </row>
    <row r="124" spans="1:47" ht="15.75" x14ac:dyDescent="0.25">
      <c r="A124" s="261"/>
      <c r="B124" s="261"/>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G124" s="181"/>
      <c r="AQ124" s="183">
        <v>41671</v>
      </c>
      <c r="AR124" s="184" t="s">
        <v>670</v>
      </c>
      <c r="AS124" s="182" t="s">
        <v>216</v>
      </c>
      <c r="AT124" s="182">
        <v>81</v>
      </c>
      <c r="AU124" s="182" t="s">
        <v>2442</v>
      </c>
    </row>
    <row r="125" spans="1:47" ht="15.75" x14ac:dyDescent="0.25">
      <c r="A125" s="261"/>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G125" s="181"/>
      <c r="AQ125" s="183">
        <v>41672</v>
      </c>
      <c r="AR125" s="184" t="s">
        <v>2443</v>
      </c>
      <c r="AS125" s="182" t="s">
        <v>216</v>
      </c>
      <c r="AT125" s="182">
        <v>81</v>
      </c>
      <c r="AU125" s="182" t="s">
        <v>2442</v>
      </c>
    </row>
    <row r="126" spans="1:47" ht="15.75" x14ac:dyDescent="0.25">
      <c r="A126" s="261"/>
      <c r="B126" s="261"/>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G126" s="181"/>
      <c r="AQ126" s="183">
        <v>41673</v>
      </c>
      <c r="AR126" s="184" t="s">
        <v>2444</v>
      </c>
      <c r="AT126" s="182">
        <v>82</v>
      </c>
      <c r="AU126" s="182">
        <v>82</v>
      </c>
    </row>
    <row r="127" spans="1:47" ht="15.75" x14ac:dyDescent="0.25">
      <c r="A127" s="261"/>
      <c r="B127" s="26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G127" s="181"/>
      <c r="AQ127" s="183">
        <v>41674</v>
      </c>
      <c r="AR127" s="184" t="s">
        <v>701</v>
      </c>
      <c r="AT127" s="182">
        <v>83</v>
      </c>
      <c r="AU127" s="182">
        <v>83</v>
      </c>
    </row>
    <row r="128" spans="1:47" ht="15.75" x14ac:dyDescent="0.25">
      <c r="A128" s="261"/>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G128" s="181"/>
      <c r="AQ128" s="183">
        <v>41675</v>
      </c>
      <c r="AR128" s="184" t="s">
        <v>667</v>
      </c>
      <c r="AT128" s="182">
        <v>84</v>
      </c>
      <c r="AU128" s="182">
        <v>84</v>
      </c>
    </row>
    <row r="129" spans="1:47" ht="15.75" x14ac:dyDescent="0.25">
      <c r="A129" s="26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G129" s="181"/>
      <c r="AQ129" s="183">
        <v>41676</v>
      </c>
      <c r="AR129" s="184" t="s">
        <v>668</v>
      </c>
      <c r="AT129" s="182">
        <v>85</v>
      </c>
      <c r="AU129" s="182">
        <v>85</v>
      </c>
    </row>
    <row r="130" spans="1:47" ht="15.75" x14ac:dyDescent="0.25">
      <c r="A130" s="26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G130" s="181"/>
      <c r="AQ130" s="183">
        <v>41677</v>
      </c>
      <c r="AR130" s="184" t="s">
        <v>669</v>
      </c>
      <c r="AT130" s="182">
        <v>86</v>
      </c>
      <c r="AU130" s="182">
        <v>86</v>
      </c>
    </row>
    <row r="131" spans="1:47" ht="15.75" x14ac:dyDescent="0.25">
      <c r="A131" s="26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G131" s="181"/>
      <c r="AQ131" s="183">
        <v>41678</v>
      </c>
      <c r="AR131" s="184" t="s">
        <v>670</v>
      </c>
      <c r="AS131" s="182" t="s">
        <v>216</v>
      </c>
      <c r="AT131" s="182">
        <v>86</v>
      </c>
      <c r="AU131" s="182" t="s">
        <v>2442</v>
      </c>
    </row>
    <row r="132" spans="1:47" ht="15.75" x14ac:dyDescent="0.25">
      <c r="A132" s="26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G132" s="181"/>
      <c r="AQ132" s="183">
        <v>41679</v>
      </c>
      <c r="AR132" s="184" t="s">
        <v>2443</v>
      </c>
      <c r="AS132" s="182" t="s">
        <v>216</v>
      </c>
      <c r="AT132" s="182">
        <v>86</v>
      </c>
      <c r="AU132" s="182" t="s">
        <v>2442</v>
      </c>
    </row>
    <row r="133" spans="1:47" ht="15.75" x14ac:dyDescent="0.25">
      <c r="A133" s="26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G133" s="181"/>
      <c r="AQ133" s="183">
        <v>41680</v>
      </c>
      <c r="AR133" s="184" t="s">
        <v>2444</v>
      </c>
      <c r="AS133" s="182" t="s">
        <v>216</v>
      </c>
      <c r="AT133" s="182">
        <v>87</v>
      </c>
      <c r="AU133" s="182">
        <v>87</v>
      </c>
    </row>
    <row r="134" spans="1:47" ht="15.75" x14ac:dyDescent="0.25">
      <c r="A134" s="26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G134" s="181"/>
      <c r="AQ134" s="183">
        <v>41681</v>
      </c>
      <c r="AR134" s="184" t="s">
        <v>701</v>
      </c>
      <c r="AT134" s="182">
        <v>88</v>
      </c>
      <c r="AU134" s="182">
        <v>88</v>
      </c>
    </row>
    <row r="135" spans="1:47" ht="15.75" x14ac:dyDescent="0.25">
      <c r="A135" s="26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G135" s="181"/>
      <c r="AQ135" s="183">
        <v>41682</v>
      </c>
      <c r="AR135" s="184" t="s">
        <v>667</v>
      </c>
      <c r="AT135" s="182">
        <v>89</v>
      </c>
      <c r="AU135" s="182">
        <v>89</v>
      </c>
    </row>
    <row r="136" spans="1:47" ht="15.75" x14ac:dyDescent="0.25">
      <c r="A136" s="26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G136" s="181"/>
      <c r="AQ136" s="183">
        <v>41683</v>
      </c>
      <c r="AR136" s="184" t="s">
        <v>668</v>
      </c>
      <c r="AT136" s="182">
        <v>90</v>
      </c>
      <c r="AU136" s="182">
        <v>90</v>
      </c>
    </row>
    <row r="137" spans="1:47" ht="15.75" x14ac:dyDescent="0.25">
      <c r="A137" s="261"/>
      <c r="B137" s="261"/>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G137" s="181"/>
      <c r="AQ137" s="183">
        <v>41684</v>
      </c>
      <c r="AR137" s="184" t="s">
        <v>669</v>
      </c>
      <c r="AT137" s="182">
        <v>91</v>
      </c>
      <c r="AU137" s="182">
        <v>91</v>
      </c>
    </row>
    <row r="138" spans="1:47" ht="15.75" x14ac:dyDescent="0.25">
      <c r="A138" s="261"/>
      <c r="B138" s="261"/>
      <c r="C138" s="261"/>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G138" s="181"/>
      <c r="AQ138" s="183">
        <v>41685</v>
      </c>
      <c r="AR138" s="184" t="s">
        <v>670</v>
      </c>
      <c r="AS138" s="182" t="s">
        <v>216</v>
      </c>
      <c r="AT138" s="182">
        <v>91</v>
      </c>
      <c r="AU138" s="182" t="s">
        <v>2442</v>
      </c>
    </row>
    <row r="139" spans="1:47" ht="15.75" x14ac:dyDescent="0.25">
      <c r="A139" s="261"/>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G139" s="181"/>
      <c r="AQ139" s="183">
        <v>41686</v>
      </c>
      <c r="AR139" s="184" t="s">
        <v>2443</v>
      </c>
      <c r="AS139" s="182" t="s">
        <v>216</v>
      </c>
      <c r="AT139" s="182">
        <v>91</v>
      </c>
      <c r="AU139" s="182" t="s">
        <v>2442</v>
      </c>
    </row>
    <row r="140" spans="1:47" ht="15.75" x14ac:dyDescent="0.25">
      <c r="A140" s="261"/>
      <c r="B140" s="261"/>
      <c r="C140" s="261"/>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G140" s="181"/>
      <c r="AQ140" s="183">
        <v>41687</v>
      </c>
      <c r="AR140" s="184" t="s">
        <v>2444</v>
      </c>
      <c r="AT140" s="182">
        <v>92</v>
      </c>
      <c r="AU140" s="182">
        <v>92</v>
      </c>
    </row>
    <row r="141" spans="1:47" ht="15.75" x14ac:dyDescent="0.25">
      <c r="A141" s="261"/>
      <c r="B141" s="261"/>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G141" s="181"/>
      <c r="AQ141" s="183">
        <v>41688</v>
      </c>
      <c r="AR141" s="184" t="s">
        <v>701</v>
      </c>
      <c r="AT141" s="182">
        <v>93</v>
      </c>
      <c r="AU141" s="182">
        <v>93</v>
      </c>
    </row>
    <row r="142" spans="1:47" ht="15.75" x14ac:dyDescent="0.25">
      <c r="A142" s="261"/>
      <c r="B142" s="261"/>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G142" s="181"/>
      <c r="AQ142" s="183">
        <v>41689</v>
      </c>
      <c r="AR142" s="184" t="s">
        <v>667</v>
      </c>
      <c r="AT142" s="182">
        <v>93</v>
      </c>
      <c r="AU142" s="182" t="s">
        <v>2442</v>
      </c>
    </row>
    <row r="143" spans="1:47" ht="15.75" x14ac:dyDescent="0.25">
      <c r="A143" s="261"/>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G143" s="181"/>
      <c r="AQ143" s="183">
        <v>41690</v>
      </c>
      <c r="AR143" s="184" t="s">
        <v>668</v>
      </c>
      <c r="AT143" s="182">
        <v>94</v>
      </c>
      <c r="AU143" s="182">
        <v>94</v>
      </c>
    </row>
    <row r="144" spans="1:47" ht="15.75" x14ac:dyDescent="0.25">
      <c r="A144" s="261"/>
      <c r="B144" s="261"/>
      <c r="C144" s="261"/>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G144" s="181"/>
      <c r="AQ144" s="183">
        <v>41691</v>
      </c>
      <c r="AR144" s="184" t="s">
        <v>669</v>
      </c>
      <c r="AT144" s="182">
        <v>95</v>
      </c>
      <c r="AU144" s="182">
        <v>95</v>
      </c>
    </row>
    <row r="145" spans="1:47" ht="15.75" x14ac:dyDescent="0.25">
      <c r="A145" s="261"/>
      <c r="B145" s="261"/>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G145" s="181"/>
      <c r="AQ145" s="183">
        <v>41692</v>
      </c>
      <c r="AR145" s="184" t="s">
        <v>670</v>
      </c>
      <c r="AS145" s="182" t="s">
        <v>216</v>
      </c>
      <c r="AT145" s="182">
        <v>95</v>
      </c>
      <c r="AU145" s="182" t="s">
        <v>2442</v>
      </c>
    </row>
    <row r="146" spans="1:47" ht="15.75" x14ac:dyDescent="0.25">
      <c r="A146" s="261"/>
      <c r="B146" s="261"/>
      <c r="C146" s="261"/>
      <c r="D146" s="261"/>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G146" s="181"/>
      <c r="AQ146" s="183">
        <v>41693</v>
      </c>
      <c r="AR146" s="184" t="s">
        <v>2443</v>
      </c>
      <c r="AS146" s="182" t="s">
        <v>216</v>
      </c>
      <c r="AT146" s="182">
        <v>95</v>
      </c>
      <c r="AU146" s="182" t="s">
        <v>2442</v>
      </c>
    </row>
    <row r="147" spans="1:47" ht="15.75" x14ac:dyDescent="0.25">
      <c r="A147" s="261"/>
      <c r="B147" s="261"/>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G147" s="181"/>
      <c r="AQ147" s="183">
        <v>41694</v>
      </c>
      <c r="AR147" s="184" t="s">
        <v>2444</v>
      </c>
      <c r="AT147" s="182">
        <v>96</v>
      </c>
      <c r="AU147" s="182">
        <v>96</v>
      </c>
    </row>
    <row r="148" spans="1:47" ht="15.75" x14ac:dyDescent="0.25">
      <c r="A148" s="261"/>
      <c r="B148" s="261"/>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G148" s="181"/>
      <c r="AQ148" s="183">
        <v>41695</v>
      </c>
      <c r="AR148" s="184" t="s">
        <v>701</v>
      </c>
      <c r="AT148" s="182">
        <v>97</v>
      </c>
      <c r="AU148" s="182">
        <v>97</v>
      </c>
    </row>
    <row r="149" spans="1:47" ht="15.75" x14ac:dyDescent="0.25">
      <c r="A149" s="261"/>
      <c r="B149" s="261"/>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G149" s="181"/>
      <c r="AQ149" s="183">
        <v>41696</v>
      </c>
      <c r="AR149" s="184" t="s">
        <v>667</v>
      </c>
      <c r="AT149" s="182">
        <v>98</v>
      </c>
      <c r="AU149" s="182">
        <v>98</v>
      </c>
    </row>
    <row r="150" spans="1:47" ht="15.75" x14ac:dyDescent="0.25">
      <c r="A150" s="261"/>
      <c r="B150" s="261"/>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G150" s="181"/>
      <c r="AQ150" s="183">
        <v>41697</v>
      </c>
      <c r="AR150" s="184" t="s">
        <v>668</v>
      </c>
      <c r="AT150" s="182">
        <v>99</v>
      </c>
      <c r="AU150" s="182">
        <v>99</v>
      </c>
    </row>
    <row r="151" spans="1:47" ht="15.75" x14ac:dyDescent="0.25">
      <c r="A151" s="261"/>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G151" s="181"/>
      <c r="AQ151" s="183">
        <v>41698</v>
      </c>
      <c r="AR151" s="184" t="s">
        <v>669</v>
      </c>
      <c r="AT151" s="182">
        <v>100</v>
      </c>
      <c r="AU151" s="182">
        <v>100</v>
      </c>
    </row>
    <row r="152" spans="1:47" ht="15.75" x14ac:dyDescent="0.25">
      <c r="A152" s="261"/>
      <c r="B152" s="261"/>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G152" s="181"/>
      <c r="AQ152" s="183">
        <v>41699</v>
      </c>
      <c r="AR152" s="184" t="s">
        <v>670</v>
      </c>
      <c r="AS152" s="182" t="s">
        <v>216</v>
      </c>
      <c r="AT152" s="182">
        <v>100</v>
      </c>
      <c r="AU152" s="182" t="s">
        <v>2442</v>
      </c>
    </row>
    <row r="153" spans="1:47" ht="15.75" x14ac:dyDescent="0.25">
      <c r="A153" s="261"/>
      <c r="B153" s="261"/>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G153" s="181"/>
      <c r="AQ153" s="183">
        <v>41700</v>
      </c>
      <c r="AR153" s="184" t="s">
        <v>2443</v>
      </c>
      <c r="AS153" s="182" t="s">
        <v>216</v>
      </c>
      <c r="AT153" s="182">
        <v>100</v>
      </c>
      <c r="AU153" s="182" t="s">
        <v>2442</v>
      </c>
    </row>
    <row r="154" spans="1:47" ht="15.75" x14ac:dyDescent="0.25">
      <c r="A154" s="261"/>
      <c r="B154" s="261"/>
      <c r="C154" s="261"/>
      <c r="D154" s="261"/>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G154" s="181"/>
      <c r="AQ154" s="183">
        <v>41701</v>
      </c>
      <c r="AR154" s="184" t="s">
        <v>2444</v>
      </c>
      <c r="AT154" s="182">
        <v>101</v>
      </c>
      <c r="AU154" s="182">
        <v>101</v>
      </c>
    </row>
    <row r="155" spans="1:47" ht="15.75" x14ac:dyDescent="0.25">
      <c r="A155" s="261"/>
      <c r="B155" s="261"/>
      <c r="C155" s="261"/>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G155" s="181"/>
      <c r="AQ155" s="183">
        <v>41702</v>
      </c>
      <c r="AR155" s="184" t="s">
        <v>701</v>
      </c>
      <c r="AT155" s="182">
        <v>102</v>
      </c>
      <c r="AU155" s="182">
        <v>102</v>
      </c>
    </row>
    <row r="156" spans="1:47" ht="15.75" x14ac:dyDescent="0.25">
      <c r="A156" s="261"/>
      <c r="B156" s="261"/>
      <c r="C156" s="261"/>
      <c r="D156" s="261"/>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G156" s="181"/>
      <c r="AQ156" s="183">
        <v>41703</v>
      </c>
      <c r="AR156" s="184" t="s">
        <v>667</v>
      </c>
      <c r="AT156" s="182">
        <v>103</v>
      </c>
      <c r="AU156" s="182">
        <v>103</v>
      </c>
    </row>
    <row r="157" spans="1:47" ht="15.75" x14ac:dyDescent="0.25">
      <c r="A157" s="261"/>
      <c r="B157" s="261"/>
      <c r="C157" s="261"/>
      <c r="D157" s="261"/>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1"/>
      <c r="AA157" s="261"/>
      <c r="AB157" s="261"/>
      <c r="AC157" s="261"/>
      <c r="AD157" s="261"/>
      <c r="AE157" s="261"/>
      <c r="AG157" s="181"/>
      <c r="AQ157" s="183">
        <v>41704</v>
      </c>
      <c r="AR157" s="184" t="s">
        <v>668</v>
      </c>
      <c r="AT157" s="182">
        <v>104</v>
      </c>
      <c r="AU157" s="182">
        <v>104</v>
      </c>
    </row>
    <row r="158" spans="1:47" ht="15.75" x14ac:dyDescent="0.25">
      <c r="A158" s="261"/>
      <c r="B158" s="261"/>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G158" s="181"/>
      <c r="AQ158" s="183">
        <v>41705</v>
      </c>
      <c r="AR158" s="184" t="s">
        <v>669</v>
      </c>
      <c r="AT158" s="182">
        <v>105</v>
      </c>
      <c r="AU158" s="182">
        <v>105</v>
      </c>
    </row>
    <row r="159" spans="1:47" ht="15.75" x14ac:dyDescent="0.25">
      <c r="A159" s="261"/>
      <c r="B159" s="261"/>
      <c r="C159" s="261"/>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G159" s="181"/>
      <c r="AQ159" s="183">
        <v>41706</v>
      </c>
      <c r="AR159" s="184" t="s">
        <v>670</v>
      </c>
      <c r="AS159" s="182" t="s">
        <v>216</v>
      </c>
      <c r="AT159" s="182">
        <v>105</v>
      </c>
      <c r="AU159" s="182" t="s">
        <v>2442</v>
      </c>
    </row>
    <row r="160" spans="1:47" ht="15.75" x14ac:dyDescent="0.25">
      <c r="A160" s="261"/>
      <c r="B160" s="261"/>
      <c r="C160" s="261"/>
      <c r="D160" s="261"/>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G160" s="181"/>
      <c r="AQ160" s="183">
        <v>41707</v>
      </c>
      <c r="AR160" s="184" t="s">
        <v>2443</v>
      </c>
      <c r="AS160" s="182" t="s">
        <v>216</v>
      </c>
      <c r="AT160" s="182">
        <v>105</v>
      </c>
      <c r="AU160" s="182" t="s">
        <v>2442</v>
      </c>
    </row>
    <row r="161" spans="1:47" ht="15.75" x14ac:dyDescent="0.25">
      <c r="A161" s="261"/>
      <c r="B161" s="261"/>
      <c r="C161" s="261"/>
      <c r="D161" s="261"/>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1"/>
      <c r="AA161" s="261"/>
      <c r="AB161" s="261"/>
      <c r="AC161" s="261"/>
      <c r="AD161" s="261"/>
      <c r="AE161" s="261"/>
      <c r="AG161" s="181"/>
      <c r="AQ161" s="183">
        <v>41708</v>
      </c>
      <c r="AR161" s="184" t="s">
        <v>2444</v>
      </c>
      <c r="AT161" s="182">
        <v>106</v>
      </c>
      <c r="AU161" s="182">
        <v>106</v>
      </c>
    </row>
    <row r="162" spans="1:47" ht="15.75" x14ac:dyDescent="0.25">
      <c r="A162" s="261"/>
      <c r="B162" s="261"/>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G162" s="181"/>
      <c r="AQ162" s="183">
        <v>41709</v>
      </c>
      <c r="AR162" s="184" t="s">
        <v>701</v>
      </c>
      <c r="AT162" s="182">
        <v>107</v>
      </c>
      <c r="AU162" s="182">
        <v>107</v>
      </c>
    </row>
    <row r="163" spans="1:47" ht="15.75" x14ac:dyDescent="0.25">
      <c r="A163" s="261"/>
      <c r="B163" s="261"/>
      <c r="C163" s="261"/>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G163" s="181"/>
      <c r="AQ163" s="183">
        <v>41710</v>
      </c>
      <c r="AR163" s="184" t="s">
        <v>667</v>
      </c>
      <c r="AT163" s="182">
        <v>108</v>
      </c>
      <c r="AU163" s="182">
        <v>108</v>
      </c>
    </row>
    <row r="164" spans="1:47" ht="15.75" x14ac:dyDescent="0.25">
      <c r="A164" s="261"/>
      <c r="B164" s="261"/>
      <c r="C164" s="261"/>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G164" s="181"/>
      <c r="AQ164" s="183">
        <v>41711</v>
      </c>
      <c r="AR164" s="184" t="s">
        <v>668</v>
      </c>
      <c r="AT164" s="182">
        <v>109</v>
      </c>
      <c r="AU164" s="182">
        <v>109</v>
      </c>
    </row>
    <row r="165" spans="1:47" ht="15.75" x14ac:dyDescent="0.25">
      <c r="A165" s="261"/>
      <c r="B165" s="261"/>
      <c r="C165" s="261"/>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G165" s="181"/>
      <c r="AQ165" s="183">
        <v>41712</v>
      </c>
      <c r="AR165" s="184" t="s">
        <v>669</v>
      </c>
      <c r="AT165" s="182">
        <v>110</v>
      </c>
      <c r="AU165" s="182">
        <v>110</v>
      </c>
    </row>
    <row r="166" spans="1:47" ht="15.75" x14ac:dyDescent="0.25">
      <c r="A166" s="261"/>
      <c r="B166" s="261"/>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G166" s="181"/>
      <c r="AQ166" s="183">
        <v>41713</v>
      </c>
      <c r="AR166" s="184" t="s">
        <v>670</v>
      </c>
      <c r="AS166" s="182" t="s">
        <v>216</v>
      </c>
      <c r="AT166" s="182">
        <v>110</v>
      </c>
      <c r="AU166" s="182" t="s">
        <v>2442</v>
      </c>
    </row>
    <row r="167" spans="1:47" ht="15.75" x14ac:dyDescent="0.25">
      <c r="A167" s="261"/>
      <c r="B167" s="261"/>
      <c r="C167" s="261"/>
      <c r="D167" s="261"/>
      <c r="E167" s="261"/>
      <c r="F167" s="261"/>
      <c r="G167" s="261"/>
      <c r="H167" s="261"/>
      <c r="I167" s="261"/>
      <c r="J167" s="261"/>
      <c r="K167" s="261"/>
      <c r="L167" s="261"/>
      <c r="M167" s="261"/>
      <c r="N167" s="261"/>
      <c r="O167" s="261"/>
      <c r="P167" s="261"/>
      <c r="Q167" s="261"/>
      <c r="R167" s="261"/>
      <c r="S167" s="261"/>
      <c r="T167" s="261"/>
      <c r="U167" s="261"/>
      <c r="V167" s="261"/>
      <c r="W167" s="261"/>
      <c r="X167" s="261"/>
      <c r="Y167" s="261"/>
      <c r="Z167" s="261"/>
      <c r="AA167" s="261"/>
      <c r="AB167" s="261"/>
      <c r="AC167" s="261"/>
      <c r="AD167" s="261"/>
      <c r="AE167" s="261"/>
      <c r="AG167" s="181"/>
      <c r="AQ167" s="183">
        <v>41714</v>
      </c>
      <c r="AR167" s="184" t="s">
        <v>2443</v>
      </c>
      <c r="AS167" s="182" t="s">
        <v>216</v>
      </c>
      <c r="AT167" s="182">
        <v>110</v>
      </c>
      <c r="AU167" s="182" t="s">
        <v>2442</v>
      </c>
    </row>
    <row r="168" spans="1:47" ht="15.75" x14ac:dyDescent="0.25">
      <c r="A168" s="261"/>
      <c r="B168" s="261"/>
      <c r="C168" s="261"/>
      <c r="D168" s="261"/>
      <c r="E168" s="261"/>
      <c r="F168" s="261"/>
      <c r="G168" s="261"/>
      <c r="H168" s="261"/>
      <c r="I168" s="261"/>
      <c r="J168" s="261"/>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G168" s="181"/>
      <c r="AQ168" s="183">
        <v>41715</v>
      </c>
      <c r="AR168" s="184" t="s">
        <v>2444</v>
      </c>
      <c r="AT168" s="182">
        <v>111</v>
      </c>
      <c r="AU168" s="182">
        <v>111</v>
      </c>
    </row>
    <row r="169" spans="1:47" ht="15.75" x14ac:dyDescent="0.25">
      <c r="A169" s="261"/>
      <c r="B169" s="261"/>
      <c r="C169" s="261"/>
      <c r="D169" s="261"/>
      <c r="E169" s="261"/>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G169" s="181"/>
      <c r="AQ169" s="183">
        <v>41716</v>
      </c>
      <c r="AR169" s="184" t="s">
        <v>701</v>
      </c>
      <c r="AT169" s="182">
        <v>112</v>
      </c>
      <c r="AU169" s="182">
        <v>112</v>
      </c>
    </row>
    <row r="170" spans="1:47" ht="15.75" x14ac:dyDescent="0.25">
      <c r="A170" s="261"/>
      <c r="B170" s="261"/>
      <c r="C170" s="261"/>
      <c r="D170" s="261"/>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G170" s="181"/>
      <c r="AQ170" s="183">
        <v>41717</v>
      </c>
      <c r="AR170" s="184" t="s">
        <v>667</v>
      </c>
      <c r="AT170" s="182">
        <v>113</v>
      </c>
      <c r="AU170" s="182">
        <v>113</v>
      </c>
    </row>
    <row r="171" spans="1:47" ht="15.75" x14ac:dyDescent="0.25">
      <c r="A171" s="261"/>
      <c r="B171" s="261"/>
      <c r="C171" s="261"/>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G171" s="181"/>
      <c r="AQ171" s="183">
        <v>41718</v>
      </c>
      <c r="AR171" s="184" t="s">
        <v>668</v>
      </c>
      <c r="AS171" s="182" t="s">
        <v>216</v>
      </c>
      <c r="AT171" s="182">
        <v>114</v>
      </c>
      <c r="AU171" s="182">
        <v>114</v>
      </c>
    </row>
    <row r="172" spans="1:47" ht="15.75" x14ac:dyDescent="0.25">
      <c r="A172" s="261"/>
      <c r="B172" s="261"/>
      <c r="C172" s="261"/>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c r="AC172" s="261"/>
      <c r="AD172" s="261"/>
      <c r="AE172" s="261"/>
      <c r="AG172" s="181"/>
      <c r="AQ172" s="183">
        <v>41719</v>
      </c>
      <c r="AR172" s="184" t="s">
        <v>669</v>
      </c>
      <c r="AT172" s="182">
        <v>115</v>
      </c>
      <c r="AU172" s="182">
        <v>115</v>
      </c>
    </row>
    <row r="173" spans="1:47" ht="15.75" x14ac:dyDescent="0.25">
      <c r="A173" s="261"/>
      <c r="B173" s="261"/>
      <c r="C173" s="261"/>
      <c r="D173" s="261"/>
      <c r="E173" s="261"/>
      <c r="F173" s="261"/>
      <c r="G173" s="261"/>
      <c r="H173" s="261"/>
      <c r="I173" s="261"/>
      <c r="J173" s="261"/>
      <c r="K173" s="261"/>
      <c r="L173" s="261"/>
      <c r="M173" s="261"/>
      <c r="N173" s="261"/>
      <c r="O173" s="261"/>
      <c r="P173" s="261"/>
      <c r="Q173" s="261"/>
      <c r="R173" s="261"/>
      <c r="S173" s="261"/>
      <c r="T173" s="261"/>
      <c r="U173" s="261"/>
      <c r="V173" s="261"/>
      <c r="W173" s="261"/>
      <c r="X173" s="261"/>
      <c r="Y173" s="261"/>
      <c r="Z173" s="261"/>
      <c r="AA173" s="261"/>
      <c r="AB173" s="261"/>
      <c r="AC173" s="261"/>
      <c r="AD173" s="261"/>
      <c r="AE173" s="261"/>
      <c r="AG173" s="181"/>
      <c r="AQ173" s="183">
        <v>41720</v>
      </c>
      <c r="AR173" s="184" t="s">
        <v>670</v>
      </c>
      <c r="AS173" s="182" t="s">
        <v>216</v>
      </c>
      <c r="AT173" s="182">
        <v>115</v>
      </c>
      <c r="AU173" s="182" t="s">
        <v>2442</v>
      </c>
    </row>
    <row r="174" spans="1:47" ht="15.75" x14ac:dyDescent="0.25">
      <c r="A174" s="261"/>
      <c r="B174" s="261"/>
      <c r="C174" s="261"/>
      <c r="D174" s="261"/>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G174" s="181"/>
      <c r="AQ174" s="183">
        <v>41721</v>
      </c>
      <c r="AR174" s="184" t="s">
        <v>2443</v>
      </c>
      <c r="AS174" s="182" t="s">
        <v>216</v>
      </c>
      <c r="AT174" s="182">
        <v>115</v>
      </c>
      <c r="AU174" s="182" t="s">
        <v>2442</v>
      </c>
    </row>
    <row r="175" spans="1:47" ht="15.75" x14ac:dyDescent="0.25">
      <c r="A175" s="261"/>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c r="AE175" s="261"/>
      <c r="AG175" s="181"/>
      <c r="AQ175" s="183">
        <v>41722</v>
      </c>
      <c r="AR175" s="184" t="s">
        <v>2444</v>
      </c>
      <c r="AT175" s="182">
        <v>116</v>
      </c>
      <c r="AU175" s="182">
        <v>116</v>
      </c>
    </row>
    <row r="176" spans="1:47" ht="15.75" x14ac:dyDescent="0.25">
      <c r="A176" s="261"/>
      <c r="B176" s="261"/>
      <c r="C176" s="261"/>
      <c r="D176" s="261"/>
      <c r="E176" s="261"/>
      <c r="F176" s="261"/>
      <c r="G176" s="261"/>
      <c r="H176" s="261"/>
      <c r="I176" s="261"/>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G176" s="181"/>
      <c r="AQ176" s="183">
        <v>41723</v>
      </c>
      <c r="AR176" s="184" t="s">
        <v>701</v>
      </c>
      <c r="AT176" s="182">
        <v>117</v>
      </c>
      <c r="AU176" s="182">
        <v>117</v>
      </c>
    </row>
    <row r="177" spans="1:47" ht="15.75" x14ac:dyDescent="0.25">
      <c r="A177" s="261"/>
      <c r="B177" s="261"/>
      <c r="C177" s="261"/>
      <c r="D177" s="261"/>
      <c r="E177" s="261"/>
      <c r="F177" s="261"/>
      <c r="G177" s="261"/>
      <c r="H177" s="261"/>
      <c r="I177" s="261"/>
      <c r="J177" s="261"/>
      <c r="K177" s="261"/>
      <c r="L177" s="261"/>
      <c r="M177" s="261"/>
      <c r="N177" s="261"/>
      <c r="O177" s="261"/>
      <c r="P177" s="261"/>
      <c r="Q177" s="261"/>
      <c r="R177" s="261"/>
      <c r="S177" s="261"/>
      <c r="T177" s="261"/>
      <c r="U177" s="261"/>
      <c r="V177" s="261"/>
      <c r="W177" s="261"/>
      <c r="X177" s="261"/>
      <c r="Y177" s="261"/>
      <c r="Z177" s="261"/>
      <c r="AA177" s="261"/>
      <c r="AB177" s="261"/>
      <c r="AC177" s="261"/>
      <c r="AD177" s="261"/>
      <c r="AE177" s="261"/>
      <c r="AG177" s="181"/>
      <c r="AQ177" s="183">
        <v>41724</v>
      </c>
      <c r="AR177" s="184" t="s">
        <v>667</v>
      </c>
      <c r="AT177" s="182">
        <v>118</v>
      </c>
      <c r="AU177" s="182">
        <v>118</v>
      </c>
    </row>
    <row r="178" spans="1:47" ht="15.75" x14ac:dyDescent="0.25">
      <c r="A178" s="261"/>
      <c r="B178" s="261"/>
      <c r="C178" s="261"/>
      <c r="D178" s="261"/>
      <c r="E178" s="261"/>
      <c r="F178" s="261"/>
      <c r="G178" s="261"/>
      <c r="H178" s="26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G178" s="181"/>
      <c r="AQ178" s="183">
        <v>41725</v>
      </c>
      <c r="AR178" s="184" t="s">
        <v>668</v>
      </c>
      <c r="AT178" s="182">
        <v>119</v>
      </c>
      <c r="AU178" s="182">
        <v>119</v>
      </c>
    </row>
    <row r="179" spans="1:47" ht="15.75" x14ac:dyDescent="0.25">
      <c r="A179" s="261"/>
      <c r="B179" s="261"/>
      <c r="C179" s="261"/>
      <c r="D179" s="261"/>
      <c r="E179" s="261"/>
      <c r="F179" s="261"/>
      <c r="G179" s="261"/>
      <c r="H179" s="26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261"/>
      <c r="AE179" s="261"/>
      <c r="AG179" s="181"/>
      <c r="AQ179" s="183">
        <v>41726</v>
      </c>
      <c r="AR179" s="184" t="s">
        <v>669</v>
      </c>
      <c r="AT179" s="182">
        <v>120</v>
      </c>
      <c r="AU179" s="182">
        <v>120</v>
      </c>
    </row>
    <row r="180" spans="1:47" ht="15.75" x14ac:dyDescent="0.25">
      <c r="A180" s="261"/>
      <c r="B180" s="261"/>
      <c r="C180" s="261"/>
      <c r="D180" s="261"/>
      <c r="E180" s="261"/>
      <c r="F180" s="261"/>
      <c r="G180" s="261"/>
      <c r="H180" s="261"/>
      <c r="I180" s="261"/>
      <c r="J180" s="261"/>
      <c r="K180" s="261"/>
      <c r="L180" s="261"/>
      <c r="M180" s="261"/>
      <c r="N180" s="261"/>
      <c r="O180" s="261"/>
      <c r="P180" s="261"/>
      <c r="Q180" s="261"/>
      <c r="R180" s="261"/>
      <c r="S180" s="261"/>
      <c r="T180" s="261"/>
      <c r="U180" s="261"/>
      <c r="V180" s="261"/>
      <c r="W180" s="261"/>
      <c r="X180" s="261"/>
      <c r="Y180" s="261"/>
      <c r="Z180" s="261"/>
      <c r="AA180" s="261"/>
      <c r="AB180" s="261"/>
      <c r="AC180" s="261"/>
      <c r="AD180" s="261"/>
      <c r="AE180" s="261"/>
      <c r="AG180" s="181"/>
      <c r="AQ180" s="183">
        <v>41727</v>
      </c>
      <c r="AR180" s="184" t="s">
        <v>670</v>
      </c>
      <c r="AS180" s="182" t="s">
        <v>216</v>
      </c>
      <c r="AT180" s="182">
        <v>120</v>
      </c>
      <c r="AU180" s="182" t="s">
        <v>2442</v>
      </c>
    </row>
    <row r="181" spans="1:47" ht="15.75" x14ac:dyDescent="0.25">
      <c r="A181" s="261"/>
      <c r="B181" s="261"/>
      <c r="C181" s="261"/>
      <c r="D181" s="261"/>
      <c r="E181" s="261"/>
      <c r="F181" s="261"/>
      <c r="G181" s="261"/>
      <c r="H181" s="261"/>
      <c r="I181" s="261"/>
      <c r="J181" s="261"/>
      <c r="K181" s="261"/>
      <c r="L181" s="261"/>
      <c r="M181" s="261"/>
      <c r="N181" s="261"/>
      <c r="O181" s="261"/>
      <c r="P181" s="261"/>
      <c r="Q181" s="261"/>
      <c r="R181" s="261"/>
      <c r="S181" s="261"/>
      <c r="T181" s="261"/>
      <c r="U181" s="261"/>
      <c r="V181" s="261"/>
      <c r="W181" s="261"/>
      <c r="X181" s="261"/>
      <c r="Y181" s="261"/>
      <c r="Z181" s="261"/>
      <c r="AA181" s="261"/>
      <c r="AB181" s="261"/>
      <c r="AC181" s="261"/>
      <c r="AD181" s="261"/>
      <c r="AE181" s="261"/>
      <c r="AG181" s="181"/>
      <c r="AQ181" s="183">
        <v>41728</v>
      </c>
      <c r="AR181" s="184" t="s">
        <v>2443</v>
      </c>
      <c r="AS181" s="182" t="s">
        <v>216</v>
      </c>
      <c r="AT181" s="182">
        <v>120</v>
      </c>
      <c r="AU181" s="182" t="s">
        <v>2442</v>
      </c>
    </row>
    <row r="182" spans="1:47" ht="15.75" x14ac:dyDescent="0.25">
      <c r="A182" s="261"/>
      <c r="B182" s="261"/>
      <c r="C182" s="261"/>
      <c r="D182" s="261"/>
      <c r="E182" s="261"/>
      <c r="F182" s="261"/>
      <c r="G182" s="261"/>
      <c r="H182" s="261"/>
      <c r="I182" s="261"/>
      <c r="J182" s="261"/>
      <c r="K182" s="261"/>
      <c r="L182" s="261"/>
      <c r="M182" s="261"/>
      <c r="N182" s="261"/>
      <c r="O182" s="261"/>
      <c r="P182" s="261"/>
      <c r="Q182" s="261"/>
      <c r="R182" s="261"/>
      <c r="S182" s="261"/>
      <c r="T182" s="261"/>
      <c r="U182" s="261"/>
      <c r="V182" s="261"/>
      <c r="W182" s="261"/>
      <c r="X182" s="261"/>
      <c r="Y182" s="261"/>
      <c r="Z182" s="261"/>
      <c r="AA182" s="261"/>
      <c r="AB182" s="261"/>
      <c r="AC182" s="261"/>
      <c r="AD182" s="261"/>
      <c r="AE182" s="261"/>
      <c r="AG182" s="181"/>
      <c r="AQ182" s="183">
        <v>41729</v>
      </c>
      <c r="AR182" s="184" t="s">
        <v>2444</v>
      </c>
      <c r="AT182" s="182">
        <v>120</v>
      </c>
      <c r="AU182" s="182" t="s">
        <v>2442</v>
      </c>
    </row>
    <row r="183" spans="1:47" ht="15.75" x14ac:dyDescent="0.25">
      <c r="A183" s="261"/>
      <c r="B183" s="261"/>
      <c r="C183" s="261"/>
      <c r="D183" s="261"/>
      <c r="E183" s="261"/>
      <c r="F183" s="261"/>
      <c r="G183" s="261"/>
      <c r="H183" s="261"/>
      <c r="I183" s="261"/>
      <c r="J183" s="261"/>
      <c r="K183" s="261"/>
      <c r="L183" s="261"/>
      <c r="M183" s="261"/>
      <c r="N183" s="261"/>
      <c r="O183" s="261"/>
      <c r="P183" s="261"/>
      <c r="Q183" s="261"/>
      <c r="R183" s="261"/>
      <c r="S183" s="261"/>
      <c r="T183" s="261"/>
      <c r="U183" s="261"/>
      <c r="V183" s="261"/>
      <c r="W183" s="261"/>
      <c r="X183" s="261"/>
      <c r="Y183" s="261"/>
      <c r="Z183" s="261"/>
      <c r="AA183" s="261"/>
      <c r="AB183" s="261"/>
      <c r="AC183" s="261"/>
      <c r="AD183" s="261"/>
      <c r="AE183" s="261"/>
      <c r="AG183" s="181"/>
      <c r="AQ183" s="183">
        <v>41730</v>
      </c>
      <c r="AR183" s="184" t="s">
        <v>701</v>
      </c>
      <c r="AT183" s="182">
        <v>121</v>
      </c>
      <c r="AU183" s="182">
        <v>121</v>
      </c>
    </row>
    <row r="184" spans="1:47" ht="15.75" x14ac:dyDescent="0.25">
      <c r="A184" s="261"/>
      <c r="B184" s="261"/>
      <c r="C184" s="261"/>
      <c r="D184" s="261"/>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E184" s="261"/>
      <c r="AG184" s="181"/>
      <c r="AQ184" s="183">
        <v>41731</v>
      </c>
      <c r="AR184" s="184" t="s">
        <v>667</v>
      </c>
      <c r="AT184" s="182">
        <v>122</v>
      </c>
      <c r="AU184" s="182">
        <v>122</v>
      </c>
    </row>
    <row r="185" spans="1:47" ht="15.75" x14ac:dyDescent="0.25">
      <c r="A185" s="261"/>
      <c r="B185" s="261"/>
      <c r="C185" s="261"/>
      <c r="D185" s="261"/>
      <c r="E185" s="261"/>
      <c r="F185" s="261"/>
      <c r="G185" s="261"/>
      <c r="H185" s="261"/>
      <c r="I185" s="261"/>
      <c r="J185" s="261"/>
      <c r="K185" s="261"/>
      <c r="L185" s="261"/>
      <c r="M185" s="261"/>
      <c r="N185" s="261"/>
      <c r="O185" s="261"/>
      <c r="P185" s="261"/>
      <c r="Q185" s="261"/>
      <c r="R185" s="261"/>
      <c r="S185" s="261"/>
      <c r="T185" s="261"/>
      <c r="U185" s="261"/>
      <c r="V185" s="261"/>
      <c r="W185" s="261"/>
      <c r="X185" s="261"/>
      <c r="Y185" s="261"/>
      <c r="Z185" s="261"/>
      <c r="AA185" s="261"/>
      <c r="AB185" s="261"/>
      <c r="AC185" s="261"/>
      <c r="AD185" s="261"/>
      <c r="AE185" s="261"/>
      <c r="AG185" s="181"/>
      <c r="AQ185" s="183">
        <v>41732</v>
      </c>
      <c r="AR185" s="184" t="s">
        <v>668</v>
      </c>
      <c r="AT185" s="182">
        <v>123</v>
      </c>
      <c r="AU185" s="182">
        <v>123</v>
      </c>
    </row>
    <row r="186" spans="1:47" ht="15.75" x14ac:dyDescent="0.25">
      <c r="A186" s="261"/>
      <c r="B186" s="261"/>
      <c r="C186" s="261"/>
      <c r="D186" s="261"/>
      <c r="E186" s="261"/>
      <c r="F186" s="261"/>
      <c r="G186" s="261"/>
      <c r="H186" s="261"/>
      <c r="I186" s="261"/>
      <c r="J186" s="261"/>
      <c r="K186" s="261"/>
      <c r="L186" s="261"/>
      <c r="M186" s="261"/>
      <c r="N186" s="261"/>
      <c r="O186" s="261"/>
      <c r="P186" s="261"/>
      <c r="Q186" s="261"/>
      <c r="R186" s="261"/>
      <c r="S186" s="261"/>
      <c r="T186" s="261"/>
      <c r="U186" s="261"/>
      <c r="V186" s="261"/>
      <c r="W186" s="261"/>
      <c r="X186" s="261"/>
      <c r="Y186" s="261"/>
      <c r="Z186" s="261"/>
      <c r="AA186" s="261"/>
      <c r="AB186" s="261"/>
      <c r="AC186" s="261"/>
      <c r="AD186" s="261"/>
      <c r="AE186" s="261"/>
      <c r="AG186" s="181"/>
      <c r="AQ186" s="183">
        <v>41733</v>
      </c>
      <c r="AR186" s="184" t="s">
        <v>669</v>
      </c>
      <c r="AT186" s="182">
        <v>123</v>
      </c>
      <c r="AU186" s="182" t="s">
        <v>2442</v>
      </c>
    </row>
    <row r="187" spans="1:47" ht="15.75" x14ac:dyDescent="0.25">
      <c r="A187" s="261"/>
      <c r="B187" s="261"/>
      <c r="C187" s="261"/>
      <c r="D187" s="261"/>
      <c r="E187" s="261"/>
      <c r="F187" s="261"/>
      <c r="G187" s="261"/>
      <c r="H187" s="261"/>
      <c r="I187" s="261"/>
      <c r="J187" s="261"/>
      <c r="K187" s="261"/>
      <c r="L187" s="261"/>
      <c r="M187" s="261"/>
      <c r="N187" s="261"/>
      <c r="O187" s="261"/>
      <c r="P187" s="261"/>
      <c r="Q187" s="261"/>
      <c r="R187" s="261"/>
      <c r="S187" s="261"/>
      <c r="T187" s="261"/>
      <c r="U187" s="261"/>
      <c r="V187" s="261"/>
      <c r="W187" s="261"/>
      <c r="X187" s="261"/>
      <c r="Y187" s="261"/>
      <c r="Z187" s="261"/>
      <c r="AA187" s="261"/>
      <c r="AB187" s="261"/>
      <c r="AC187" s="261"/>
      <c r="AD187" s="261"/>
      <c r="AE187" s="261"/>
      <c r="AG187" s="181"/>
      <c r="AQ187" s="183">
        <v>41734</v>
      </c>
      <c r="AR187" s="184" t="s">
        <v>670</v>
      </c>
      <c r="AS187" s="182" t="s">
        <v>216</v>
      </c>
      <c r="AT187" s="182">
        <v>123</v>
      </c>
      <c r="AU187" s="182" t="s">
        <v>2442</v>
      </c>
    </row>
    <row r="188" spans="1:47" ht="15.75" x14ac:dyDescent="0.25">
      <c r="A188" s="261"/>
      <c r="B188" s="261"/>
      <c r="C188" s="261"/>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G188" s="181"/>
      <c r="AQ188" s="183">
        <v>41735</v>
      </c>
      <c r="AR188" s="184" t="s">
        <v>2443</v>
      </c>
      <c r="AS188" s="182" t="s">
        <v>216</v>
      </c>
      <c r="AT188" s="182">
        <v>123</v>
      </c>
      <c r="AU188" s="182" t="s">
        <v>2442</v>
      </c>
    </row>
    <row r="189" spans="1:47" ht="15.75" x14ac:dyDescent="0.25">
      <c r="A189" s="261"/>
      <c r="B189" s="261"/>
      <c r="C189" s="261"/>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E189" s="261"/>
      <c r="AG189" s="181"/>
      <c r="AQ189" s="183">
        <v>41736</v>
      </c>
      <c r="AR189" s="184" t="s">
        <v>2444</v>
      </c>
      <c r="AT189" s="182">
        <v>123</v>
      </c>
      <c r="AU189" s="182" t="s">
        <v>2442</v>
      </c>
    </row>
    <row r="190" spans="1:47" ht="15.75" x14ac:dyDescent="0.25">
      <c r="A190" s="261"/>
      <c r="B190" s="261"/>
      <c r="C190" s="261"/>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G190" s="181"/>
      <c r="AQ190" s="183">
        <v>41737</v>
      </c>
      <c r="AR190" s="184" t="s">
        <v>701</v>
      </c>
      <c r="AT190" s="182">
        <v>124</v>
      </c>
      <c r="AU190" s="182">
        <v>124</v>
      </c>
    </row>
    <row r="191" spans="1:47" ht="15.75" x14ac:dyDescent="0.25">
      <c r="A191" s="261"/>
      <c r="B191" s="261"/>
      <c r="C191" s="261"/>
      <c r="D191" s="261"/>
      <c r="E191" s="261"/>
      <c r="F191" s="261"/>
      <c r="G191" s="261"/>
      <c r="H191" s="261"/>
      <c r="I191" s="261"/>
      <c r="J191" s="261"/>
      <c r="K191" s="261"/>
      <c r="L191" s="261"/>
      <c r="M191" s="261"/>
      <c r="N191" s="261"/>
      <c r="O191" s="261"/>
      <c r="P191" s="261"/>
      <c r="Q191" s="261"/>
      <c r="R191" s="261"/>
      <c r="S191" s="261"/>
      <c r="T191" s="261"/>
      <c r="U191" s="261"/>
      <c r="V191" s="261"/>
      <c r="W191" s="261"/>
      <c r="X191" s="261"/>
      <c r="Y191" s="261"/>
      <c r="Z191" s="261"/>
      <c r="AA191" s="261"/>
      <c r="AB191" s="261"/>
      <c r="AC191" s="261"/>
      <c r="AD191" s="261"/>
      <c r="AE191" s="261"/>
      <c r="AG191" s="181"/>
      <c r="AQ191" s="183">
        <v>41738</v>
      </c>
      <c r="AR191" s="184" t="s">
        <v>667</v>
      </c>
      <c r="AT191" s="182">
        <v>125</v>
      </c>
      <c r="AU191" s="182">
        <v>125</v>
      </c>
    </row>
    <row r="192" spans="1:47" ht="15.75" x14ac:dyDescent="0.25">
      <c r="A192" s="261"/>
      <c r="B192" s="261"/>
      <c r="C192" s="261"/>
      <c r="D192" s="261"/>
      <c r="E192" s="261"/>
      <c r="F192" s="261"/>
      <c r="G192" s="261"/>
      <c r="H192" s="261"/>
      <c r="I192" s="261"/>
      <c r="J192" s="261"/>
      <c r="K192" s="261"/>
      <c r="L192" s="261"/>
      <c r="M192" s="261"/>
      <c r="N192" s="261"/>
      <c r="O192" s="261"/>
      <c r="P192" s="261"/>
      <c r="Q192" s="261"/>
      <c r="R192" s="261"/>
      <c r="S192" s="261"/>
      <c r="T192" s="261"/>
      <c r="U192" s="261"/>
      <c r="V192" s="261"/>
      <c r="W192" s="261"/>
      <c r="X192" s="261"/>
      <c r="Y192" s="261"/>
      <c r="Z192" s="261"/>
      <c r="AA192" s="261"/>
      <c r="AB192" s="261"/>
      <c r="AC192" s="261"/>
      <c r="AD192" s="261"/>
      <c r="AE192" s="261"/>
      <c r="AG192" s="181"/>
      <c r="AQ192" s="183">
        <v>41739</v>
      </c>
      <c r="AR192" s="184" t="s">
        <v>668</v>
      </c>
      <c r="AT192" s="182">
        <v>126</v>
      </c>
      <c r="AU192" s="182">
        <v>126</v>
      </c>
    </row>
    <row r="193" spans="1:47" ht="15.75" x14ac:dyDescent="0.25">
      <c r="A193" s="261"/>
      <c r="B193" s="261"/>
      <c r="C193" s="261"/>
      <c r="D193" s="261"/>
      <c r="E193" s="261"/>
      <c r="F193" s="261"/>
      <c r="G193" s="261"/>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261"/>
      <c r="AE193" s="261"/>
      <c r="AG193" s="181"/>
      <c r="AQ193" s="183">
        <v>41740</v>
      </c>
      <c r="AR193" s="184" t="s">
        <v>669</v>
      </c>
      <c r="AT193" s="182">
        <v>127</v>
      </c>
      <c r="AU193" s="182">
        <v>127</v>
      </c>
    </row>
    <row r="194" spans="1:47" ht="15.75" x14ac:dyDescent="0.25">
      <c r="A194" s="261"/>
      <c r="B194" s="261"/>
      <c r="C194" s="261"/>
      <c r="D194" s="261"/>
      <c r="E194" s="261"/>
      <c r="F194" s="261"/>
      <c r="G194" s="261"/>
      <c r="H194" s="261"/>
      <c r="I194" s="261"/>
      <c r="J194" s="261"/>
      <c r="K194" s="261"/>
      <c r="L194" s="261"/>
      <c r="M194" s="261"/>
      <c r="N194" s="261"/>
      <c r="O194" s="261"/>
      <c r="P194" s="261"/>
      <c r="Q194" s="261"/>
      <c r="R194" s="261"/>
      <c r="S194" s="261"/>
      <c r="T194" s="261"/>
      <c r="U194" s="261"/>
      <c r="V194" s="261"/>
      <c r="W194" s="261"/>
      <c r="X194" s="261"/>
      <c r="Y194" s="261"/>
      <c r="Z194" s="261"/>
      <c r="AA194" s="261"/>
      <c r="AB194" s="261"/>
      <c r="AC194" s="261"/>
      <c r="AD194" s="261"/>
      <c r="AE194" s="261"/>
      <c r="AG194" s="181"/>
      <c r="AQ194" s="183">
        <v>41741</v>
      </c>
      <c r="AR194" s="184" t="s">
        <v>670</v>
      </c>
      <c r="AS194" s="182" t="s">
        <v>216</v>
      </c>
      <c r="AT194" s="182">
        <v>127</v>
      </c>
      <c r="AU194" s="182" t="s">
        <v>2442</v>
      </c>
    </row>
    <row r="195" spans="1:47" ht="15.75" x14ac:dyDescent="0.25">
      <c r="A195" s="261"/>
      <c r="B195" s="261"/>
      <c r="C195" s="261"/>
      <c r="D195" s="261"/>
      <c r="E195" s="261"/>
      <c r="F195" s="261"/>
      <c r="G195" s="261"/>
      <c r="H195" s="261"/>
      <c r="I195" s="261"/>
      <c r="J195" s="261"/>
      <c r="K195" s="261"/>
      <c r="L195" s="261"/>
      <c r="M195" s="261"/>
      <c r="N195" s="261"/>
      <c r="O195" s="261"/>
      <c r="P195" s="261"/>
      <c r="Q195" s="261"/>
      <c r="R195" s="261"/>
      <c r="S195" s="261"/>
      <c r="T195" s="261"/>
      <c r="U195" s="261"/>
      <c r="V195" s="261"/>
      <c r="W195" s="261"/>
      <c r="X195" s="261"/>
      <c r="Y195" s="261"/>
      <c r="Z195" s="261"/>
      <c r="AA195" s="261"/>
      <c r="AB195" s="261"/>
      <c r="AC195" s="261"/>
      <c r="AD195" s="261"/>
      <c r="AE195" s="261"/>
      <c r="AG195" s="181"/>
      <c r="AQ195" s="183">
        <v>41742</v>
      </c>
      <c r="AR195" s="184" t="s">
        <v>2443</v>
      </c>
      <c r="AS195" s="182" t="s">
        <v>216</v>
      </c>
      <c r="AT195" s="182">
        <v>127</v>
      </c>
      <c r="AU195" s="182" t="s">
        <v>2442</v>
      </c>
    </row>
    <row r="196" spans="1:47" ht="15.75" x14ac:dyDescent="0.25">
      <c r="A196" s="261"/>
      <c r="B196" s="261"/>
      <c r="C196" s="261"/>
      <c r="D196" s="261"/>
      <c r="E196" s="261"/>
      <c r="F196" s="261"/>
      <c r="G196" s="261"/>
      <c r="H196" s="261"/>
      <c r="I196" s="261"/>
      <c r="J196" s="261"/>
      <c r="K196" s="261"/>
      <c r="L196" s="261"/>
      <c r="M196" s="261"/>
      <c r="N196" s="261"/>
      <c r="O196" s="261"/>
      <c r="P196" s="261"/>
      <c r="Q196" s="261"/>
      <c r="R196" s="261"/>
      <c r="S196" s="261"/>
      <c r="T196" s="261"/>
      <c r="U196" s="261"/>
      <c r="V196" s="261"/>
      <c r="W196" s="261"/>
      <c r="X196" s="261"/>
      <c r="Y196" s="261"/>
      <c r="Z196" s="261"/>
      <c r="AA196" s="261"/>
      <c r="AB196" s="261"/>
      <c r="AC196" s="261"/>
      <c r="AD196" s="261"/>
      <c r="AE196" s="261"/>
      <c r="AG196" s="181"/>
      <c r="AQ196" s="183">
        <v>41743</v>
      </c>
      <c r="AR196" s="184" t="s">
        <v>2444</v>
      </c>
      <c r="AT196" s="182">
        <v>128</v>
      </c>
      <c r="AU196" s="182">
        <v>128</v>
      </c>
    </row>
    <row r="197" spans="1:47" ht="15.75" x14ac:dyDescent="0.25">
      <c r="A197" s="261"/>
      <c r="B197" s="261"/>
      <c r="C197" s="261"/>
      <c r="D197" s="261"/>
      <c r="E197" s="261"/>
      <c r="F197" s="261"/>
      <c r="G197" s="261"/>
      <c r="H197" s="261"/>
      <c r="I197" s="261"/>
      <c r="J197" s="261"/>
      <c r="K197" s="261"/>
      <c r="L197" s="261"/>
      <c r="M197" s="261"/>
      <c r="N197" s="261"/>
      <c r="O197" s="261"/>
      <c r="P197" s="261"/>
      <c r="Q197" s="261"/>
      <c r="R197" s="261"/>
      <c r="S197" s="261"/>
      <c r="T197" s="261"/>
      <c r="U197" s="261"/>
      <c r="V197" s="261"/>
      <c r="W197" s="261"/>
      <c r="X197" s="261"/>
      <c r="Y197" s="261"/>
      <c r="Z197" s="261"/>
      <c r="AA197" s="261"/>
      <c r="AB197" s="261"/>
      <c r="AC197" s="261"/>
      <c r="AD197" s="261"/>
      <c r="AE197" s="261"/>
      <c r="AG197" s="181"/>
      <c r="AQ197" s="183">
        <v>41744</v>
      </c>
      <c r="AR197" s="184" t="s">
        <v>701</v>
      </c>
      <c r="AT197" s="182">
        <v>129</v>
      </c>
      <c r="AU197" s="182">
        <v>129</v>
      </c>
    </row>
    <row r="198" spans="1:47" ht="15.75" x14ac:dyDescent="0.25">
      <c r="A198" s="261"/>
      <c r="B198" s="261"/>
      <c r="C198" s="261"/>
      <c r="D198" s="261"/>
      <c r="E198" s="261"/>
      <c r="F198" s="261"/>
      <c r="G198" s="261"/>
      <c r="H198" s="261"/>
      <c r="I198" s="261"/>
      <c r="J198" s="261"/>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G198" s="181"/>
      <c r="AQ198" s="183">
        <v>41745</v>
      </c>
      <c r="AR198" s="184" t="s">
        <v>667</v>
      </c>
      <c r="AT198" s="182">
        <v>130</v>
      </c>
      <c r="AU198" s="182">
        <v>130</v>
      </c>
    </row>
    <row r="199" spans="1:47" ht="15.75" x14ac:dyDescent="0.25">
      <c r="A199" s="261"/>
      <c r="B199" s="261"/>
      <c r="C199" s="261"/>
      <c r="D199" s="261"/>
      <c r="E199" s="261"/>
      <c r="F199" s="261"/>
      <c r="G199" s="261"/>
      <c r="H199" s="261"/>
      <c r="I199" s="261"/>
      <c r="J199" s="261"/>
      <c r="K199" s="261"/>
      <c r="L199" s="261"/>
      <c r="M199" s="261"/>
      <c r="N199" s="261"/>
      <c r="O199" s="261"/>
      <c r="P199" s="261"/>
      <c r="Q199" s="261"/>
      <c r="R199" s="261"/>
      <c r="S199" s="261"/>
      <c r="T199" s="261"/>
      <c r="U199" s="261"/>
      <c r="V199" s="261"/>
      <c r="W199" s="261"/>
      <c r="X199" s="261"/>
      <c r="Y199" s="261"/>
      <c r="Z199" s="261"/>
      <c r="AA199" s="261"/>
      <c r="AB199" s="261"/>
      <c r="AC199" s="261"/>
      <c r="AD199" s="261"/>
      <c r="AE199" s="261"/>
      <c r="AG199" s="181"/>
      <c r="AQ199" s="183">
        <v>41746</v>
      </c>
      <c r="AR199" s="184" t="s">
        <v>668</v>
      </c>
      <c r="AT199" s="182">
        <v>131</v>
      </c>
      <c r="AU199" s="182">
        <v>131</v>
      </c>
    </row>
    <row r="200" spans="1:47" ht="15.75" x14ac:dyDescent="0.25">
      <c r="A200" s="261"/>
      <c r="B200" s="261"/>
      <c r="C200" s="261"/>
      <c r="D200" s="261"/>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G200" s="181"/>
      <c r="AQ200" s="183">
        <v>41747</v>
      </c>
      <c r="AR200" s="184" t="s">
        <v>669</v>
      </c>
      <c r="AT200" s="182">
        <v>132</v>
      </c>
      <c r="AU200" s="182">
        <v>132</v>
      </c>
    </row>
    <row r="201" spans="1:47" ht="15.75" x14ac:dyDescent="0.25">
      <c r="A201" s="261"/>
      <c r="B201" s="261"/>
      <c r="C201" s="261"/>
      <c r="D201" s="261"/>
      <c r="E201" s="261"/>
      <c r="F201" s="261"/>
      <c r="G201" s="261"/>
      <c r="H201" s="261"/>
      <c r="I201" s="261"/>
      <c r="J201" s="261"/>
      <c r="K201" s="261"/>
      <c r="L201" s="261"/>
      <c r="M201" s="261"/>
      <c r="N201" s="261"/>
      <c r="O201" s="261"/>
      <c r="P201" s="261"/>
      <c r="Q201" s="261"/>
      <c r="R201" s="261"/>
      <c r="S201" s="261"/>
      <c r="T201" s="261"/>
      <c r="U201" s="261"/>
      <c r="V201" s="261"/>
      <c r="W201" s="261"/>
      <c r="X201" s="261"/>
      <c r="Y201" s="261"/>
      <c r="Z201" s="261"/>
      <c r="AA201" s="261"/>
      <c r="AB201" s="261"/>
      <c r="AC201" s="261"/>
      <c r="AD201" s="261"/>
      <c r="AE201" s="261"/>
      <c r="AG201" s="181"/>
      <c r="AQ201" s="183">
        <v>41748</v>
      </c>
      <c r="AR201" s="184" t="s">
        <v>670</v>
      </c>
      <c r="AS201" s="182" t="s">
        <v>216</v>
      </c>
      <c r="AT201" s="182">
        <v>132</v>
      </c>
      <c r="AU201" s="182" t="s">
        <v>2442</v>
      </c>
    </row>
    <row r="202" spans="1:47" ht="15.75" x14ac:dyDescent="0.25">
      <c r="A202" s="261"/>
      <c r="B202" s="261"/>
      <c r="C202" s="261"/>
      <c r="D202" s="261"/>
      <c r="E202" s="261"/>
      <c r="F202" s="261"/>
      <c r="G202" s="261"/>
      <c r="H202" s="261"/>
      <c r="I202" s="261"/>
      <c r="J202" s="261"/>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G202" s="181"/>
      <c r="AQ202" s="183">
        <v>41749</v>
      </c>
      <c r="AR202" s="184" t="s">
        <v>2443</v>
      </c>
      <c r="AS202" s="182" t="s">
        <v>216</v>
      </c>
      <c r="AT202" s="182">
        <v>132</v>
      </c>
      <c r="AU202" s="182" t="s">
        <v>2442</v>
      </c>
    </row>
    <row r="203" spans="1:47" ht="15.75" x14ac:dyDescent="0.25">
      <c r="A203" s="261"/>
      <c r="B203" s="261"/>
      <c r="C203" s="261"/>
      <c r="D203" s="261"/>
      <c r="E203" s="261"/>
      <c r="F203" s="261"/>
      <c r="G203" s="261"/>
      <c r="H203" s="261"/>
      <c r="I203" s="261"/>
      <c r="J203" s="261"/>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G203" s="181"/>
      <c r="AQ203" s="183">
        <v>41750</v>
      </c>
      <c r="AR203" s="184" t="s">
        <v>2444</v>
      </c>
      <c r="AT203" s="182">
        <v>133</v>
      </c>
      <c r="AU203" s="182">
        <v>133</v>
      </c>
    </row>
    <row r="204" spans="1:47" ht="15.75" x14ac:dyDescent="0.25">
      <c r="A204" s="261"/>
      <c r="B204" s="261"/>
      <c r="C204" s="261"/>
      <c r="D204" s="261"/>
      <c r="E204" s="261"/>
      <c r="F204" s="261"/>
      <c r="G204" s="261"/>
      <c r="H204" s="261"/>
      <c r="I204" s="261"/>
      <c r="J204" s="261"/>
      <c r="K204" s="261"/>
      <c r="L204" s="261"/>
      <c r="M204" s="261"/>
      <c r="N204" s="261"/>
      <c r="O204" s="261"/>
      <c r="P204" s="261"/>
      <c r="Q204" s="261"/>
      <c r="R204" s="261"/>
      <c r="S204" s="261"/>
      <c r="T204" s="261"/>
      <c r="U204" s="261"/>
      <c r="V204" s="261"/>
      <c r="W204" s="261"/>
      <c r="X204" s="261"/>
      <c r="Y204" s="261"/>
      <c r="Z204" s="261"/>
      <c r="AA204" s="261"/>
      <c r="AB204" s="261"/>
      <c r="AC204" s="261"/>
      <c r="AD204" s="261"/>
      <c r="AE204" s="261"/>
      <c r="AG204" s="181"/>
      <c r="AQ204" s="183">
        <v>41751</v>
      </c>
      <c r="AR204" s="184" t="s">
        <v>701</v>
      </c>
      <c r="AT204" s="182">
        <v>134</v>
      </c>
      <c r="AU204" s="182">
        <v>134</v>
      </c>
    </row>
    <row r="205" spans="1:47" ht="15.75" x14ac:dyDescent="0.25">
      <c r="A205" s="261"/>
      <c r="B205" s="261"/>
      <c r="C205" s="261"/>
      <c r="D205" s="261"/>
      <c r="E205" s="261"/>
      <c r="F205" s="261"/>
      <c r="G205" s="261"/>
      <c r="H205" s="261"/>
      <c r="I205" s="261"/>
      <c r="J205" s="261"/>
      <c r="K205" s="261"/>
      <c r="L205" s="261"/>
      <c r="M205" s="261"/>
      <c r="N205" s="261"/>
      <c r="O205" s="261"/>
      <c r="P205" s="261"/>
      <c r="Q205" s="261"/>
      <c r="R205" s="261"/>
      <c r="S205" s="261"/>
      <c r="T205" s="261"/>
      <c r="U205" s="261"/>
      <c r="V205" s="261"/>
      <c r="W205" s="261"/>
      <c r="X205" s="261"/>
      <c r="Y205" s="261"/>
      <c r="Z205" s="261"/>
      <c r="AA205" s="261"/>
      <c r="AB205" s="261"/>
      <c r="AC205" s="261"/>
      <c r="AD205" s="261"/>
      <c r="AE205" s="261"/>
      <c r="AG205" s="181"/>
      <c r="AQ205" s="183">
        <v>41752</v>
      </c>
      <c r="AR205" s="184" t="s">
        <v>667</v>
      </c>
      <c r="AT205" s="182">
        <v>135</v>
      </c>
      <c r="AU205" s="182">
        <v>135</v>
      </c>
    </row>
    <row r="206" spans="1:47" ht="15.75" x14ac:dyDescent="0.25">
      <c r="A206" s="261"/>
      <c r="B206" s="261"/>
      <c r="C206" s="261"/>
      <c r="D206" s="261"/>
      <c r="E206" s="261"/>
      <c r="F206" s="261"/>
      <c r="G206" s="261"/>
      <c r="H206" s="261"/>
      <c r="I206" s="261"/>
      <c r="J206" s="261"/>
      <c r="K206" s="261"/>
      <c r="L206" s="261"/>
      <c r="M206" s="261"/>
      <c r="N206" s="261"/>
      <c r="O206" s="261"/>
      <c r="P206" s="261"/>
      <c r="Q206" s="261"/>
      <c r="R206" s="261"/>
      <c r="S206" s="261"/>
      <c r="T206" s="261"/>
      <c r="U206" s="261"/>
      <c r="V206" s="261"/>
      <c r="W206" s="261"/>
      <c r="X206" s="261"/>
      <c r="Y206" s="261"/>
      <c r="Z206" s="261"/>
      <c r="AA206" s="261"/>
      <c r="AB206" s="261"/>
      <c r="AC206" s="261"/>
      <c r="AD206" s="261"/>
      <c r="AE206" s="261"/>
      <c r="AG206" s="181"/>
      <c r="AQ206" s="183">
        <v>41753</v>
      </c>
      <c r="AR206" s="184" t="s">
        <v>668</v>
      </c>
      <c r="AT206" s="182">
        <v>136</v>
      </c>
      <c r="AU206" s="182">
        <v>136</v>
      </c>
    </row>
    <row r="207" spans="1:47" ht="15.75" x14ac:dyDescent="0.25">
      <c r="A207" s="261"/>
      <c r="B207" s="261"/>
      <c r="C207" s="261"/>
      <c r="D207" s="261"/>
      <c r="E207" s="261"/>
      <c r="F207" s="261"/>
      <c r="G207" s="261"/>
      <c r="H207" s="261"/>
      <c r="I207" s="261"/>
      <c r="J207" s="261"/>
      <c r="K207" s="261"/>
      <c r="L207" s="261"/>
      <c r="M207" s="261"/>
      <c r="N207" s="261"/>
      <c r="O207" s="261"/>
      <c r="P207" s="261"/>
      <c r="Q207" s="261"/>
      <c r="R207" s="261"/>
      <c r="S207" s="261"/>
      <c r="T207" s="261"/>
      <c r="U207" s="261"/>
      <c r="V207" s="261"/>
      <c r="W207" s="261"/>
      <c r="X207" s="261"/>
      <c r="Y207" s="261"/>
      <c r="Z207" s="261"/>
      <c r="AA207" s="261"/>
      <c r="AB207" s="261"/>
      <c r="AC207" s="261"/>
      <c r="AD207" s="261"/>
      <c r="AE207" s="261"/>
      <c r="AG207" s="181"/>
      <c r="AQ207" s="183">
        <v>41754</v>
      </c>
      <c r="AR207" s="184" t="s">
        <v>669</v>
      </c>
      <c r="AT207" s="182">
        <v>137</v>
      </c>
      <c r="AU207" s="182">
        <v>137</v>
      </c>
    </row>
    <row r="208" spans="1:47" ht="15.75" x14ac:dyDescent="0.25">
      <c r="A208" s="261"/>
      <c r="B208" s="261"/>
      <c r="C208" s="261"/>
      <c r="D208" s="261"/>
      <c r="E208" s="261"/>
      <c r="F208" s="261"/>
      <c r="G208" s="261"/>
      <c r="H208" s="261"/>
      <c r="I208" s="261"/>
      <c r="J208" s="261"/>
      <c r="K208" s="261"/>
      <c r="L208" s="261"/>
      <c r="M208" s="261"/>
      <c r="N208" s="261"/>
      <c r="O208" s="261"/>
      <c r="P208" s="261"/>
      <c r="Q208" s="261"/>
      <c r="R208" s="261"/>
      <c r="S208" s="261"/>
      <c r="T208" s="261"/>
      <c r="U208" s="261"/>
      <c r="V208" s="261"/>
      <c r="W208" s="261"/>
      <c r="X208" s="261"/>
      <c r="Y208" s="261"/>
      <c r="Z208" s="261"/>
      <c r="AA208" s="261"/>
      <c r="AB208" s="261"/>
      <c r="AC208" s="261"/>
      <c r="AD208" s="261"/>
      <c r="AE208" s="261"/>
      <c r="AG208" s="181"/>
      <c r="AQ208" s="183">
        <v>41755</v>
      </c>
      <c r="AR208" s="184" t="s">
        <v>670</v>
      </c>
      <c r="AS208" s="182" t="s">
        <v>216</v>
      </c>
      <c r="AT208" s="182">
        <v>137</v>
      </c>
      <c r="AU208" s="182" t="s">
        <v>2442</v>
      </c>
    </row>
    <row r="209" spans="1:47" ht="15.75" x14ac:dyDescent="0.25">
      <c r="A209" s="261"/>
      <c r="B209" s="261"/>
      <c r="C209" s="261"/>
      <c r="D209" s="261"/>
      <c r="E209" s="261"/>
      <c r="F209" s="261"/>
      <c r="G209" s="261"/>
      <c r="H209" s="261"/>
      <c r="I209" s="261"/>
      <c r="J209" s="261"/>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G209" s="181"/>
      <c r="AQ209" s="183">
        <v>41756</v>
      </c>
      <c r="AR209" s="184" t="s">
        <v>2443</v>
      </c>
      <c r="AS209" s="182" t="s">
        <v>216</v>
      </c>
      <c r="AT209" s="182">
        <v>137</v>
      </c>
      <c r="AU209" s="182" t="s">
        <v>2442</v>
      </c>
    </row>
    <row r="210" spans="1:47" ht="15.75" x14ac:dyDescent="0.25">
      <c r="A210" s="261"/>
      <c r="B210" s="261"/>
      <c r="C210" s="261"/>
      <c r="D210" s="261"/>
      <c r="E210" s="261"/>
      <c r="F210" s="261"/>
      <c r="G210" s="261"/>
      <c r="H210" s="261"/>
      <c r="I210" s="261"/>
      <c r="J210" s="261"/>
      <c r="K210" s="261"/>
      <c r="L210" s="261"/>
      <c r="M210" s="261"/>
      <c r="N210" s="261"/>
      <c r="O210" s="261"/>
      <c r="P210" s="261"/>
      <c r="Q210" s="261"/>
      <c r="R210" s="261"/>
      <c r="S210" s="261"/>
      <c r="T210" s="261"/>
      <c r="U210" s="261"/>
      <c r="V210" s="261"/>
      <c r="W210" s="261"/>
      <c r="X210" s="261"/>
      <c r="Y210" s="261"/>
      <c r="Z210" s="261"/>
      <c r="AA210" s="261"/>
      <c r="AB210" s="261"/>
      <c r="AC210" s="261"/>
      <c r="AD210" s="261"/>
      <c r="AE210" s="261"/>
      <c r="AG210" s="181"/>
      <c r="AQ210" s="183">
        <v>41757</v>
      </c>
      <c r="AR210" s="184" t="s">
        <v>2444</v>
      </c>
      <c r="AT210" s="182">
        <v>138</v>
      </c>
      <c r="AU210" s="182">
        <v>138</v>
      </c>
    </row>
    <row r="211" spans="1:47" ht="15.75" x14ac:dyDescent="0.25">
      <c r="A211" s="261"/>
      <c r="B211" s="261"/>
      <c r="C211" s="261"/>
      <c r="D211" s="261"/>
      <c r="E211" s="261"/>
      <c r="F211" s="261"/>
      <c r="G211" s="261"/>
      <c r="H211" s="261"/>
      <c r="I211" s="261"/>
      <c r="J211" s="261"/>
      <c r="K211" s="261"/>
      <c r="L211" s="261"/>
      <c r="M211" s="261"/>
      <c r="N211" s="261"/>
      <c r="O211" s="261"/>
      <c r="P211" s="261"/>
      <c r="Q211" s="261"/>
      <c r="R211" s="261"/>
      <c r="S211" s="261"/>
      <c r="T211" s="261"/>
      <c r="U211" s="261"/>
      <c r="V211" s="261"/>
      <c r="W211" s="261"/>
      <c r="X211" s="261"/>
      <c r="Y211" s="261"/>
      <c r="Z211" s="261"/>
      <c r="AA211" s="261"/>
      <c r="AB211" s="261"/>
      <c r="AC211" s="261"/>
      <c r="AD211" s="261"/>
      <c r="AE211" s="261"/>
      <c r="AG211" s="181"/>
      <c r="AQ211" s="183">
        <v>41758</v>
      </c>
      <c r="AR211" s="184" t="s">
        <v>701</v>
      </c>
      <c r="AS211" s="182" t="s">
        <v>216</v>
      </c>
      <c r="AT211" s="182">
        <v>139</v>
      </c>
      <c r="AU211" s="182">
        <v>139</v>
      </c>
    </row>
    <row r="212" spans="1:47" ht="15.75" x14ac:dyDescent="0.25">
      <c r="A212" s="261"/>
      <c r="B212" s="261"/>
      <c r="C212" s="261"/>
      <c r="D212" s="261"/>
      <c r="E212" s="261"/>
      <c r="F212" s="261"/>
      <c r="G212" s="261"/>
      <c r="H212" s="261"/>
      <c r="I212" s="261"/>
      <c r="J212" s="261"/>
      <c r="K212" s="261"/>
      <c r="L212" s="261"/>
      <c r="M212" s="261"/>
      <c r="N212" s="261"/>
      <c r="O212" s="261"/>
      <c r="P212" s="261"/>
      <c r="Q212" s="261"/>
      <c r="R212" s="261"/>
      <c r="S212" s="261"/>
      <c r="T212" s="261"/>
      <c r="U212" s="261"/>
      <c r="V212" s="261"/>
      <c r="W212" s="261"/>
      <c r="X212" s="261"/>
      <c r="Y212" s="261"/>
      <c r="Z212" s="261"/>
      <c r="AA212" s="261"/>
      <c r="AB212" s="261"/>
      <c r="AC212" s="261"/>
      <c r="AD212" s="261"/>
      <c r="AE212" s="261"/>
      <c r="AG212" s="181"/>
      <c r="AQ212" s="183">
        <v>41759</v>
      </c>
      <c r="AR212" s="184" t="s">
        <v>667</v>
      </c>
      <c r="AT212" s="182">
        <v>140</v>
      </c>
      <c r="AU212" s="182">
        <v>140</v>
      </c>
    </row>
    <row r="213" spans="1:47" ht="15.75" x14ac:dyDescent="0.25">
      <c r="A213" s="261"/>
      <c r="B213" s="261"/>
      <c r="C213" s="261"/>
      <c r="D213" s="261"/>
      <c r="E213" s="261"/>
      <c r="F213" s="261"/>
      <c r="G213" s="261"/>
      <c r="H213" s="261"/>
      <c r="I213" s="261"/>
      <c r="J213" s="261"/>
      <c r="K213" s="261"/>
      <c r="L213" s="261"/>
      <c r="M213" s="261"/>
      <c r="N213" s="261"/>
      <c r="O213" s="261"/>
      <c r="P213" s="261"/>
      <c r="Q213" s="261"/>
      <c r="R213" s="261"/>
      <c r="S213" s="261"/>
      <c r="T213" s="261"/>
      <c r="U213" s="261"/>
      <c r="V213" s="261"/>
      <c r="W213" s="261"/>
      <c r="X213" s="261"/>
      <c r="Y213" s="261"/>
      <c r="Z213" s="261"/>
      <c r="AA213" s="261"/>
      <c r="AB213" s="261"/>
      <c r="AC213" s="261"/>
      <c r="AD213" s="261"/>
      <c r="AE213" s="261"/>
      <c r="AG213" s="181"/>
      <c r="AQ213" s="183">
        <v>41760</v>
      </c>
      <c r="AR213" s="184" t="s">
        <v>668</v>
      </c>
      <c r="AT213" s="182">
        <v>141</v>
      </c>
      <c r="AU213" s="182">
        <v>141</v>
      </c>
    </row>
    <row r="214" spans="1:47" ht="15.75" x14ac:dyDescent="0.25">
      <c r="A214" s="261"/>
      <c r="B214" s="261"/>
      <c r="C214" s="261"/>
      <c r="D214" s="261"/>
      <c r="E214" s="261"/>
      <c r="F214" s="261"/>
      <c r="G214" s="261"/>
      <c r="H214" s="261"/>
      <c r="I214" s="261"/>
      <c r="J214" s="261"/>
      <c r="K214" s="261"/>
      <c r="L214" s="261"/>
      <c r="M214" s="261"/>
      <c r="N214" s="261"/>
      <c r="O214" s="261"/>
      <c r="P214" s="261"/>
      <c r="Q214" s="261"/>
      <c r="R214" s="261"/>
      <c r="S214" s="261"/>
      <c r="T214" s="261"/>
      <c r="U214" s="261"/>
      <c r="V214" s="261"/>
      <c r="W214" s="261"/>
      <c r="X214" s="261"/>
      <c r="Y214" s="261"/>
      <c r="Z214" s="261"/>
      <c r="AA214" s="261"/>
      <c r="AB214" s="261"/>
      <c r="AC214" s="261"/>
      <c r="AD214" s="261"/>
      <c r="AE214" s="261"/>
      <c r="AG214" s="181"/>
      <c r="AQ214" s="183">
        <v>41761</v>
      </c>
      <c r="AR214" s="184" t="s">
        <v>669</v>
      </c>
      <c r="AT214" s="182">
        <v>142</v>
      </c>
      <c r="AU214" s="182">
        <v>142</v>
      </c>
    </row>
    <row r="215" spans="1:47" ht="15.75" x14ac:dyDescent="0.25">
      <c r="A215" s="261"/>
      <c r="B215" s="261"/>
      <c r="C215" s="261"/>
      <c r="D215" s="261"/>
      <c r="E215" s="261"/>
      <c r="F215" s="261"/>
      <c r="G215" s="261"/>
      <c r="H215" s="261"/>
      <c r="I215" s="261"/>
      <c r="J215" s="261"/>
      <c r="K215" s="261"/>
      <c r="L215" s="261"/>
      <c r="M215" s="261"/>
      <c r="N215" s="261"/>
      <c r="O215" s="261"/>
      <c r="P215" s="261"/>
      <c r="Q215" s="261"/>
      <c r="R215" s="261"/>
      <c r="S215" s="261"/>
      <c r="T215" s="261"/>
      <c r="U215" s="261"/>
      <c r="V215" s="261"/>
      <c r="W215" s="261"/>
      <c r="X215" s="261"/>
      <c r="Y215" s="261"/>
      <c r="Z215" s="261"/>
      <c r="AA215" s="261"/>
      <c r="AB215" s="261"/>
      <c r="AC215" s="261"/>
      <c r="AD215" s="261"/>
      <c r="AE215" s="261"/>
      <c r="AG215" s="181"/>
      <c r="AQ215" s="183">
        <v>41762</v>
      </c>
      <c r="AR215" s="184" t="s">
        <v>670</v>
      </c>
      <c r="AS215" s="182" t="s">
        <v>216</v>
      </c>
      <c r="AT215" s="182">
        <v>142</v>
      </c>
      <c r="AU215" s="182" t="s">
        <v>2442</v>
      </c>
    </row>
    <row r="216" spans="1:47" ht="15.75" x14ac:dyDescent="0.25">
      <c r="A216" s="261"/>
      <c r="B216" s="261"/>
      <c r="C216" s="261"/>
      <c r="D216" s="261"/>
      <c r="E216" s="261"/>
      <c r="F216" s="261"/>
      <c r="G216" s="261"/>
      <c r="H216" s="261"/>
      <c r="I216" s="261"/>
      <c r="J216" s="261"/>
      <c r="K216" s="261"/>
      <c r="L216" s="261"/>
      <c r="M216" s="261"/>
      <c r="N216" s="261"/>
      <c r="O216" s="261"/>
      <c r="P216" s="261"/>
      <c r="Q216" s="261"/>
      <c r="R216" s="261"/>
      <c r="S216" s="261"/>
      <c r="T216" s="261"/>
      <c r="U216" s="261"/>
      <c r="V216" s="261"/>
      <c r="W216" s="261"/>
      <c r="X216" s="261"/>
      <c r="Y216" s="261"/>
      <c r="Z216" s="261"/>
      <c r="AA216" s="261"/>
      <c r="AB216" s="261"/>
      <c r="AC216" s="261"/>
      <c r="AD216" s="261"/>
      <c r="AE216" s="261"/>
      <c r="AG216" s="181"/>
      <c r="AQ216" s="183">
        <v>41763</v>
      </c>
      <c r="AR216" s="184" t="s">
        <v>2443</v>
      </c>
      <c r="AS216" s="182" t="s">
        <v>216</v>
      </c>
      <c r="AT216" s="182">
        <v>142</v>
      </c>
      <c r="AU216" s="182" t="s">
        <v>2442</v>
      </c>
    </row>
    <row r="217" spans="1:47" ht="15.75" x14ac:dyDescent="0.25">
      <c r="A217" s="261"/>
      <c r="B217" s="261"/>
      <c r="C217" s="261"/>
      <c r="D217" s="261"/>
      <c r="E217" s="261"/>
      <c r="F217" s="261"/>
      <c r="G217" s="261"/>
      <c r="H217" s="261"/>
      <c r="I217" s="261"/>
      <c r="J217" s="261"/>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G217" s="181"/>
      <c r="AQ217" s="183">
        <v>41764</v>
      </c>
      <c r="AR217" s="184" t="s">
        <v>2444</v>
      </c>
      <c r="AS217" s="182" t="s">
        <v>216</v>
      </c>
      <c r="AT217" s="182">
        <v>143</v>
      </c>
      <c r="AU217" s="182">
        <v>143</v>
      </c>
    </row>
    <row r="218" spans="1:47" ht="15.75" x14ac:dyDescent="0.25">
      <c r="A218" s="261"/>
      <c r="B218" s="261"/>
      <c r="C218" s="261"/>
      <c r="D218" s="261"/>
      <c r="E218" s="261"/>
      <c r="F218" s="261"/>
      <c r="G218" s="261"/>
      <c r="H218" s="261"/>
      <c r="I218" s="261"/>
      <c r="J218" s="261"/>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G218" s="181"/>
      <c r="AQ218" s="183">
        <v>41765</v>
      </c>
      <c r="AR218" s="184" t="s">
        <v>701</v>
      </c>
      <c r="AS218" s="182" t="s">
        <v>216</v>
      </c>
      <c r="AT218" s="182">
        <v>144</v>
      </c>
      <c r="AU218" s="182">
        <v>144</v>
      </c>
    </row>
    <row r="219" spans="1:47" ht="15.75" x14ac:dyDescent="0.25">
      <c r="A219" s="261"/>
      <c r="B219" s="261"/>
      <c r="C219" s="261"/>
      <c r="D219" s="261"/>
      <c r="E219" s="261"/>
      <c r="F219" s="261"/>
      <c r="G219" s="261"/>
      <c r="H219" s="261"/>
      <c r="I219" s="261"/>
      <c r="J219" s="261"/>
      <c r="K219" s="261"/>
      <c r="L219" s="261"/>
      <c r="M219" s="261"/>
      <c r="N219" s="261"/>
      <c r="O219" s="261"/>
      <c r="P219" s="261"/>
      <c r="Q219" s="261"/>
      <c r="R219" s="261"/>
      <c r="S219" s="261"/>
      <c r="T219" s="261"/>
      <c r="U219" s="261"/>
      <c r="V219" s="261"/>
      <c r="W219" s="261"/>
      <c r="X219" s="261"/>
      <c r="Y219" s="261"/>
      <c r="Z219" s="261"/>
      <c r="AA219" s="261"/>
      <c r="AB219" s="261"/>
      <c r="AC219" s="261"/>
      <c r="AD219" s="261"/>
      <c r="AE219" s="261"/>
      <c r="AG219" s="181"/>
      <c r="AQ219" s="183">
        <v>41766</v>
      </c>
      <c r="AR219" s="184" t="s">
        <v>667</v>
      </c>
      <c r="AT219" s="182">
        <v>145</v>
      </c>
      <c r="AU219" s="182">
        <v>145</v>
      </c>
    </row>
    <row r="220" spans="1:47" ht="15.75" x14ac:dyDescent="0.25">
      <c r="A220" s="261"/>
      <c r="B220" s="261"/>
      <c r="C220" s="261"/>
      <c r="D220" s="261"/>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1"/>
      <c r="AE220" s="261"/>
      <c r="AG220" s="181"/>
      <c r="AQ220" s="183">
        <v>41767</v>
      </c>
      <c r="AR220" s="184" t="s">
        <v>668</v>
      </c>
      <c r="AT220" s="182">
        <v>146</v>
      </c>
      <c r="AU220" s="182">
        <v>146</v>
      </c>
    </row>
    <row r="221" spans="1:47" ht="15.75" x14ac:dyDescent="0.25">
      <c r="A221" s="261"/>
      <c r="B221" s="261"/>
      <c r="C221" s="261"/>
      <c r="D221" s="261"/>
      <c r="E221" s="261"/>
      <c r="F221" s="261"/>
      <c r="G221" s="261"/>
      <c r="H221" s="261"/>
      <c r="I221" s="261"/>
      <c r="J221" s="261"/>
      <c r="K221" s="261"/>
      <c r="L221" s="261"/>
      <c r="M221" s="261"/>
      <c r="N221" s="261"/>
      <c r="O221" s="261"/>
      <c r="P221" s="261"/>
      <c r="Q221" s="261"/>
      <c r="R221" s="261"/>
      <c r="S221" s="261"/>
      <c r="T221" s="261"/>
      <c r="U221" s="261"/>
      <c r="V221" s="261"/>
      <c r="W221" s="261"/>
      <c r="X221" s="261"/>
      <c r="Y221" s="261"/>
      <c r="Z221" s="261"/>
      <c r="AA221" s="261"/>
      <c r="AB221" s="261"/>
      <c r="AC221" s="261"/>
      <c r="AD221" s="261"/>
      <c r="AE221" s="261"/>
      <c r="AG221" s="181"/>
      <c r="AQ221" s="183">
        <v>41768</v>
      </c>
      <c r="AR221" s="184" t="s">
        <v>669</v>
      </c>
      <c r="AT221" s="182">
        <v>147</v>
      </c>
      <c r="AU221" s="182">
        <v>147</v>
      </c>
    </row>
    <row r="222" spans="1:47" ht="15.75" x14ac:dyDescent="0.25">
      <c r="A222" s="261"/>
      <c r="B222" s="261"/>
      <c r="C222" s="261"/>
      <c r="D222" s="261"/>
      <c r="E222" s="261"/>
      <c r="F222" s="261"/>
      <c r="G222" s="261"/>
      <c r="H222" s="261"/>
      <c r="I222" s="261"/>
      <c r="J222" s="261"/>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G222" s="181"/>
      <c r="AQ222" s="183">
        <v>41769</v>
      </c>
      <c r="AR222" s="184" t="s">
        <v>670</v>
      </c>
      <c r="AS222" s="182" t="s">
        <v>216</v>
      </c>
      <c r="AT222" s="182">
        <v>147</v>
      </c>
      <c r="AU222" s="182" t="s">
        <v>2442</v>
      </c>
    </row>
    <row r="223" spans="1:47" ht="15.75" x14ac:dyDescent="0.25">
      <c r="A223" s="261"/>
      <c r="B223" s="261"/>
      <c r="C223" s="261"/>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G223" s="181"/>
      <c r="AQ223" s="183">
        <v>41770</v>
      </c>
      <c r="AR223" s="184" t="s">
        <v>2443</v>
      </c>
      <c r="AS223" s="182" t="s">
        <v>216</v>
      </c>
      <c r="AT223" s="182">
        <v>147</v>
      </c>
      <c r="AU223" s="182" t="s">
        <v>2442</v>
      </c>
    </row>
    <row r="224" spans="1:47" ht="15.75" x14ac:dyDescent="0.25">
      <c r="A224" s="261"/>
      <c r="B224" s="261"/>
      <c r="C224" s="261"/>
      <c r="D224" s="261"/>
      <c r="E224" s="261"/>
      <c r="F224" s="261"/>
      <c r="G224" s="261"/>
      <c r="H224" s="261"/>
      <c r="I224" s="261"/>
      <c r="J224" s="261"/>
      <c r="K224" s="261"/>
      <c r="L224" s="261"/>
      <c r="M224" s="261"/>
      <c r="N224" s="261"/>
      <c r="O224" s="261"/>
      <c r="P224" s="261"/>
      <c r="Q224" s="261"/>
      <c r="R224" s="261"/>
      <c r="S224" s="261"/>
      <c r="T224" s="261"/>
      <c r="U224" s="261"/>
      <c r="V224" s="261"/>
      <c r="W224" s="261"/>
      <c r="X224" s="261"/>
      <c r="Y224" s="261"/>
      <c r="Z224" s="261"/>
      <c r="AA224" s="261"/>
      <c r="AB224" s="261"/>
      <c r="AC224" s="261"/>
      <c r="AD224" s="261"/>
      <c r="AE224" s="261"/>
      <c r="AG224" s="181"/>
      <c r="AQ224" s="183">
        <v>41771</v>
      </c>
      <c r="AR224" s="184" t="s">
        <v>2444</v>
      </c>
      <c r="AT224" s="182">
        <v>148</v>
      </c>
      <c r="AU224" s="182">
        <v>148</v>
      </c>
    </row>
    <row r="225" spans="1:47" ht="15.75" x14ac:dyDescent="0.25">
      <c r="A225" s="261"/>
      <c r="B225" s="261"/>
      <c r="C225" s="261"/>
      <c r="D225" s="261"/>
      <c r="E225" s="261"/>
      <c r="F225" s="261"/>
      <c r="G225" s="261"/>
      <c r="H225" s="261"/>
      <c r="I225" s="261"/>
      <c r="J225" s="261"/>
      <c r="K225" s="261"/>
      <c r="L225" s="261"/>
      <c r="M225" s="261"/>
      <c r="N225" s="261"/>
      <c r="O225" s="261"/>
      <c r="P225" s="261"/>
      <c r="Q225" s="261"/>
      <c r="R225" s="261"/>
      <c r="S225" s="261"/>
      <c r="T225" s="261"/>
      <c r="U225" s="261"/>
      <c r="V225" s="261"/>
      <c r="W225" s="261"/>
      <c r="X225" s="261"/>
      <c r="Y225" s="261"/>
      <c r="Z225" s="261"/>
      <c r="AA225" s="261"/>
      <c r="AB225" s="261"/>
      <c r="AC225" s="261"/>
      <c r="AD225" s="261"/>
      <c r="AE225" s="261"/>
      <c r="AG225" s="181"/>
      <c r="AQ225" s="183">
        <v>41772</v>
      </c>
      <c r="AR225" s="184" t="s">
        <v>701</v>
      </c>
      <c r="AT225" s="182">
        <v>149</v>
      </c>
      <c r="AU225" s="182">
        <v>149</v>
      </c>
    </row>
    <row r="226" spans="1:47" ht="15.75" x14ac:dyDescent="0.25">
      <c r="A226" s="261"/>
      <c r="B226" s="261"/>
      <c r="C226" s="261"/>
      <c r="D226" s="261"/>
      <c r="E226" s="261"/>
      <c r="F226" s="261"/>
      <c r="G226" s="261"/>
      <c r="H226" s="261"/>
      <c r="I226" s="261"/>
      <c r="J226" s="261"/>
      <c r="K226" s="261"/>
      <c r="L226" s="261"/>
      <c r="M226" s="261"/>
      <c r="N226" s="261"/>
      <c r="O226" s="261"/>
      <c r="P226" s="261"/>
      <c r="Q226" s="261"/>
      <c r="R226" s="261"/>
      <c r="S226" s="261"/>
      <c r="T226" s="261"/>
      <c r="U226" s="261"/>
      <c r="V226" s="261"/>
      <c r="W226" s="261"/>
      <c r="X226" s="261"/>
      <c r="Y226" s="261"/>
      <c r="Z226" s="261"/>
      <c r="AA226" s="261"/>
      <c r="AB226" s="261"/>
      <c r="AC226" s="261"/>
      <c r="AD226" s="261"/>
      <c r="AE226" s="261"/>
      <c r="AG226" s="181"/>
      <c r="AQ226" s="183">
        <v>41773</v>
      </c>
      <c r="AR226" s="184" t="s">
        <v>667</v>
      </c>
      <c r="AT226" s="182">
        <v>150</v>
      </c>
      <c r="AU226" s="182">
        <v>150</v>
      </c>
    </row>
    <row r="227" spans="1:47" ht="15.75" x14ac:dyDescent="0.25">
      <c r="A227" s="261"/>
      <c r="B227" s="261"/>
      <c r="C227" s="261"/>
      <c r="D227" s="261"/>
      <c r="E227" s="261"/>
      <c r="F227" s="261"/>
      <c r="G227" s="261"/>
      <c r="H227" s="261"/>
      <c r="I227" s="261"/>
      <c r="J227" s="261"/>
      <c r="K227" s="261"/>
      <c r="L227" s="261"/>
      <c r="M227" s="261"/>
      <c r="N227" s="261"/>
      <c r="O227" s="261"/>
      <c r="P227" s="261"/>
      <c r="Q227" s="261"/>
      <c r="R227" s="261"/>
      <c r="S227" s="261"/>
      <c r="T227" s="261"/>
      <c r="U227" s="261"/>
      <c r="V227" s="261"/>
      <c r="W227" s="261"/>
      <c r="X227" s="261"/>
      <c r="Y227" s="261"/>
      <c r="Z227" s="261"/>
      <c r="AA227" s="261"/>
      <c r="AB227" s="261"/>
      <c r="AC227" s="261"/>
      <c r="AD227" s="261"/>
      <c r="AE227" s="261"/>
      <c r="AG227" s="181"/>
      <c r="AQ227" s="183">
        <v>41774</v>
      </c>
      <c r="AR227" s="184" t="s">
        <v>668</v>
      </c>
      <c r="AT227" s="182">
        <v>151</v>
      </c>
      <c r="AU227" s="182">
        <v>151</v>
      </c>
    </row>
    <row r="228" spans="1:47" ht="15.75" x14ac:dyDescent="0.25">
      <c r="A228" s="261"/>
      <c r="B228" s="261"/>
      <c r="C228" s="261"/>
      <c r="D228" s="261"/>
      <c r="E228" s="261"/>
      <c r="F228" s="261"/>
      <c r="G228" s="261"/>
      <c r="H228" s="261"/>
      <c r="I228" s="261"/>
      <c r="J228" s="261"/>
      <c r="K228" s="261"/>
      <c r="L228" s="261"/>
      <c r="M228" s="261"/>
      <c r="N228" s="261"/>
      <c r="O228" s="261"/>
      <c r="P228" s="261"/>
      <c r="Q228" s="261"/>
      <c r="R228" s="261"/>
      <c r="S228" s="261"/>
      <c r="T228" s="261"/>
      <c r="U228" s="261"/>
      <c r="V228" s="261"/>
      <c r="W228" s="261"/>
      <c r="X228" s="261"/>
      <c r="Y228" s="261"/>
      <c r="Z228" s="261"/>
      <c r="AA228" s="261"/>
      <c r="AB228" s="261"/>
      <c r="AC228" s="261"/>
      <c r="AD228" s="261"/>
      <c r="AE228" s="261"/>
      <c r="AG228" s="181"/>
      <c r="AQ228" s="183">
        <v>41775</v>
      </c>
      <c r="AR228" s="184" t="s">
        <v>669</v>
      </c>
      <c r="AT228" s="182">
        <v>152</v>
      </c>
      <c r="AU228" s="182">
        <v>152</v>
      </c>
    </row>
    <row r="229" spans="1:47" ht="15.75" x14ac:dyDescent="0.25">
      <c r="A229" s="261"/>
      <c r="B229" s="261"/>
      <c r="C229" s="261"/>
      <c r="D229" s="261"/>
      <c r="E229" s="261"/>
      <c r="F229" s="261"/>
      <c r="G229" s="261"/>
      <c r="H229" s="261"/>
      <c r="I229" s="261"/>
      <c r="J229" s="261"/>
      <c r="K229" s="261"/>
      <c r="L229" s="261"/>
      <c r="M229" s="261"/>
      <c r="N229" s="261"/>
      <c r="O229" s="261"/>
      <c r="P229" s="261"/>
      <c r="Q229" s="261"/>
      <c r="R229" s="261"/>
      <c r="S229" s="261"/>
      <c r="T229" s="261"/>
      <c r="U229" s="261"/>
      <c r="V229" s="261"/>
      <c r="W229" s="261"/>
      <c r="X229" s="261"/>
      <c r="Y229" s="261"/>
      <c r="Z229" s="261"/>
      <c r="AA229" s="261"/>
      <c r="AB229" s="261"/>
      <c r="AC229" s="261"/>
      <c r="AD229" s="261"/>
      <c r="AE229" s="261"/>
      <c r="AG229" s="181"/>
      <c r="AQ229" s="183">
        <v>41776</v>
      </c>
      <c r="AR229" s="184" t="s">
        <v>670</v>
      </c>
      <c r="AS229" s="182" t="s">
        <v>216</v>
      </c>
      <c r="AT229" s="182">
        <v>152</v>
      </c>
      <c r="AU229" s="182" t="s">
        <v>2442</v>
      </c>
    </row>
    <row r="230" spans="1:47" ht="15.75" x14ac:dyDescent="0.25">
      <c r="A230" s="261"/>
      <c r="B230" s="261"/>
      <c r="C230" s="261"/>
      <c r="D230" s="261"/>
      <c r="E230" s="261"/>
      <c r="F230" s="261"/>
      <c r="G230" s="261"/>
      <c r="H230" s="261"/>
      <c r="I230" s="261"/>
      <c r="J230" s="261"/>
      <c r="K230" s="261"/>
      <c r="L230" s="261"/>
      <c r="M230" s="261"/>
      <c r="N230" s="261"/>
      <c r="O230" s="261"/>
      <c r="P230" s="261"/>
      <c r="Q230" s="261"/>
      <c r="R230" s="261"/>
      <c r="S230" s="261"/>
      <c r="T230" s="261"/>
      <c r="U230" s="261"/>
      <c r="V230" s="261"/>
      <c r="W230" s="261"/>
      <c r="X230" s="261"/>
      <c r="Y230" s="261"/>
      <c r="Z230" s="261"/>
      <c r="AA230" s="261"/>
      <c r="AB230" s="261"/>
      <c r="AC230" s="261"/>
      <c r="AD230" s="261"/>
      <c r="AE230" s="261"/>
      <c r="AG230" s="181"/>
      <c r="AQ230" s="183">
        <v>41777</v>
      </c>
      <c r="AR230" s="184" t="s">
        <v>2443</v>
      </c>
      <c r="AS230" s="182" t="s">
        <v>216</v>
      </c>
      <c r="AT230" s="182">
        <v>152</v>
      </c>
      <c r="AU230" s="182" t="s">
        <v>2442</v>
      </c>
    </row>
    <row r="231" spans="1:47" ht="15.75" x14ac:dyDescent="0.25">
      <c r="A231" s="261"/>
      <c r="B231" s="261"/>
      <c r="C231" s="261"/>
      <c r="D231" s="261"/>
      <c r="E231" s="261"/>
      <c r="F231" s="261"/>
      <c r="G231" s="261"/>
      <c r="H231" s="261"/>
      <c r="I231" s="261"/>
      <c r="J231" s="261"/>
      <c r="K231" s="261"/>
      <c r="L231" s="261"/>
      <c r="M231" s="261"/>
      <c r="N231" s="261"/>
      <c r="O231" s="261"/>
      <c r="P231" s="261"/>
      <c r="Q231" s="261"/>
      <c r="R231" s="261"/>
      <c r="S231" s="261"/>
      <c r="T231" s="261"/>
      <c r="U231" s="261"/>
      <c r="V231" s="261"/>
      <c r="W231" s="261"/>
      <c r="X231" s="261"/>
      <c r="Y231" s="261"/>
      <c r="Z231" s="261"/>
      <c r="AA231" s="261"/>
      <c r="AB231" s="261"/>
      <c r="AC231" s="261"/>
      <c r="AD231" s="261"/>
      <c r="AE231" s="261"/>
      <c r="AG231" s="181"/>
      <c r="AQ231" s="183">
        <v>41778</v>
      </c>
      <c r="AR231" s="184" t="s">
        <v>2444</v>
      </c>
      <c r="AT231" s="182">
        <v>153</v>
      </c>
      <c r="AU231" s="182">
        <v>153</v>
      </c>
    </row>
    <row r="232" spans="1:47" ht="15.75" x14ac:dyDescent="0.25">
      <c r="A232" s="261"/>
      <c r="B232" s="261"/>
      <c r="C232" s="261"/>
      <c r="D232" s="261"/>
      <c r="E232" s="261"/>
      <c r="F232" s="261"/>
      <c r="G232" s="261"/>
      <c r="H232" s="261"/>
      <c r="I232" s="261"/>
      <c r="J232" s="261"/>
      <c r="K232" s="261"/>
      <c r="L232" s="261"/>
      <c r="M232" s="261"/>
      <c r="N232" s="261"/>
      <c r="O232" s="261"/>
      <c r="P232" s="261"/>
      <c r="Q232" s="261"/>
      <c r="R232" s="261"/>
      <c r="S232" s="261"/>
      <c r="T232" s="261"/>
      <c r="U232" s="261"/>
      <c r="V232" s="261"/>
      <c r="W232" s="261"/>
      <c r="X232" s="261"/>
      <c r="Y232" s="261"/>
      <c r="Z232" s="261"/>
      <c r="AA232" s="261"/>
      <c r="AB232" s="261"/>
      <c r="AC232" s="261"/>
      <c r="AD232" s="261"/>
      <c r="AE232" s="261"/>
      <c r="AG232" s="181"/>
      <c r="AQ232" s="183">
        <v>41779</v>
      </c>
      <c r="AR232" s="184" t="s">
        <v>701</v>
      </c>
      <c r="AT232" s="182">
        <v>154</v>
      </c>
      <c r="AU232" s="182">
        <v>154</v>
      </c>
    </row>
    <row r="233" spans="1:47" ht="15.75" x14ac:dyDescent="0.25">
      <c r="A233" s="261"/>
      <c r="B233" s="261"/>
      <c r="C233" s="261"/>
      <c r="D233" s="261"/>
      <c r="E233" s="261"/>
      <c r="F233" s="261"/>
      <c r="G233" s="261"/>
      <c r="H233" s="261"/>
      <c r="I233" s="261"/>
      <c r="J233" s="261"/>
      <c r="K233" s="261"/>
      <c r="L233" s="261"/>
      <c r="M233" s="261"/>
      <c r="N233" s="261"/>
      <c r="O233" s="261"/>
      <c r="P233" s="261"/>
      <c r="Q233" s="261"/>
      <c r="R233" s="261"/>
      <c r="S233" s="261"/>
      <c r="T233" s="261"/>
      <c r="U233" s="261"/>
      <c r="V233" s="261"/>
      <c r="W233" s="261"/>
      <c r="X233" s="261"/>
      <c r="Y233" s="261"/>
      <c r="Z233" s="261"/>
      <c r="AA233" s="261"/>
      <c r="AB233" s="261"/>
      <c r="AC233" s="261"/>
      <c r="AD233" s="261"/>
      <c r="AE233" s="261"/>
      <c r="AG233" s="181"/>
      <c r="AQ233" s="183">
        <v>41780</v>
      </c>
      <c r="AR233" s="184" t="s">
        <v>667</v>
      </c>
      <c r="AT233" s="182">
        <v>155</v>
      </c>
      <c r="AU233" s="182">
        <v>155</v>
      </c>
    </row>
    <row r="234" spans="1:47" ht="15.75" x14ac:dyDescent="0.25">
      <c r="A234" s="261"/>
      <c r="B234" s="261"/>
      <c r="C234" s="261"/>
      <c r="D234" s="261"/>
      <c r="E234" s="261"/>
      <c r="F234" s="261"/>
      <c r="G234" s="261"/>
      <c r="H234" s="261"/>
      <c r="I234" s="261"/>
      <c r="J234" s="261"/>
      <c r="K234" s="261"/>
      <c r="L234" s="261"/>
      <c r="M234" s="261"/>
      <c r="N234" s="261"/>
      <c r="O234" s="261"/>
      <c r="P234" s="261"/>
      <c r="Q234" s="261"/>
      <c r="R234" s="261"/>
      <c r="S234" s="261"/>
      <c r="T234" s="261"/>
      <c r="U234" s="261"/>
      <c r="V234" s="261"/>
      <c r="W234" s="261"/>
      <c r="X234" s="261"/>
      <c r="Y234" s="261"/>
      <c r="Z234" s="261"/>
      <c r="AA234" s="261"/>
      <c r="AB234" s="261"/>
      <c r="AC234" s="261"/>
      <c r="AD234" s="261"/>
      <c r="AE234" s="261"/>
      <c r="AG234" s="181"/>
      <c r="AQ234" s="183">
        <v>41781</v>
      </c>
      <c r="AR234" s="184" t="s">
        <v>668</v>
      </c>
      <c r="AT234" s="182">
        <v>156</v>
      </c>
      <c r="AU234" s="182">
        <v>156</v>
      </c>
    </row>
    <row r="235" spans="1:47" ht="15.75" x14ac:dyDescent="0.25">
      <c r="A235" s="261"/>
      <c r="B235" s="261"/>
      <c r="C235" s="261"/>
      <c r="D235" s="261"/>
      <c r="E235" s="261"/>
      <c r="F235" s="261"/>
      <c r="G235" s="261"/>
      <c r="H235" s="261"/>
      <c r="I235" s="261"/>
      <c r="J235" s="261"/>
      <c r="K235" s="261"/>
      <c r="L235" s="261"/>
      <c r="M235" s="261"/>
      <c r="N235" s="261"/>
      <c r="O235" s="261"/>
      <c r="P235" s="261"/>
      <c r="Q235" s="261"/>
      <c r="R235" s="261"/>
      <c r="S235" s="261"/>
      <c r="T235" s="261"/>
      <c r="U235" s="261"/>
      <c r="V235" s="261"/>
      <c r="W235" s="261"/>
      <c r="X235" s="261"/>
      <c r="Y235" s="261"/>
      <c r="Z235" s="261"/>
      <c r="AA235" s="261"/>
      <c r="AB235" s="261"/>
      <c r="AC235" s="261"/>
      <c r="AD235" s="261"/>
      <c r="AE235" s="261"/>
      <c r="AG235" s="181"/>
      <c r="AQ235" s="183">
        <v>41782</v>
      </c>
      <c r="AR235" s="184" t="s">
        <v>669</v>
      </c>
      <c r="AT235" s="182">
        <v>157</v>
      </c>
      <c r="AU235" s="182">
        <v>157</v>
      </c>
    </row>
    <row r="236" spans="1:47" ht="15.75" x14ac:dyDescent="0.25">
      <c r="A236" s="261"/>
      <c r="B236" s="261"/>
      <c r="C236" s="261"/>
      <c r="D236" s="261"/>
      <c r="E236" s="261"/>
      <c r="F236" s="261"/>
      <c r="G236" s="261"/>
      <c r="H236" s="261"/>
      <c r="I236" s="261"/>
      <c r="J236" s="261"/>
      <c r="K236" s="261"/>
      <c r="L236" s="261"/>
      <c r="M236" s="261"/>
      <c r="N236" s="261"/>
      <c r="O236" s="261"/>
      <c r="P236" s="261"/>
      <c r="Q236" s="261"/>
      <c r="R236" s="261"/>
      <c r="S236" s="261"/>
      <c r="T236" s="261"/>
      <c r="U236" s="261"/>
      <c r="V236" s="261"/>
      <c r="W236" s="261"/>
      <c r="X236" s="261"/>
      <c r="Y236" s="261"/>
      <c r="Z236" s="261"/>
      <c r="AA236" s="261"/>
      <c r="AB236" s="261"/>
      <c r="AC236" s="261"/>
      <c r="AD236" s="261"/>
      <c r="AE236" s="261"/>
      <c r="AG236" s="181"/>
      <c r="AQ236" s="183">
        <v>41783</v>
      </c>
      <c r="AR236" s="184" t="s">
        <v>670</v>
      </c>
      <c r="AS236" s="182" t="s">
        <v>216</v>
      </c>
      <c r="AT236" s="182">
        <v>157</v>
      </c>
      <c r="AU236" s="182" t="s">
        <v>2442</v>
      </c>
    </row>
    <row r="237" spans="1:47" ht="15.75" x14ac:dyDescent="0.25">
      <c r="A237" s="261"/>
      <c r="B237" s="261"/>
      <c r="C237" s="261"/>
      <c r="D237" s="261"/>
      <c r="E237" s="261"/>
      <c r="F237" s="261"/>
      <c r="G237" s="261"/>
      <c r="H237" s="261"/>
      <c r="I237" s="261"/>
      <c r="J237" s="261"/>
      <c r="K237" s="261"/>
      <c r="L237" s="261"/>
      <c r="M237" s="261"/>
      <c r="N237" s="261"/>
      <c r="O237" s="261"/>
      <c r="P237" s="261"/>
      <c r="Q237" s="261"/>
      <c r="R237" s="261"/>
      <c r="S237" s="261"/>
      <c r="T237" s="261"/>
      <c r="U237" s="261"/>
      <c r="V237" s="261"/>
      <c r="W237" s="261"/>
      <c r="X237" s="261"/>
      <c r="Y237" s="261"/>
      <c r="Z237" s="261"/>
      <c r="AA237" s="261"/>
      <c r="AB237" s="261"/>
      <c r="AC237" s="261"/>
      <c r="AD237" s="261"/>
      <c r="AE237" s="261"/>
      <c r="AG237" s="181"/>
      <c r="AQ237" s="183">
        <v>41784</v>
      </c>
      <c r="AR237" s="184" t="s">
        <v>2443</v>
      </c>
      <c r="AS237" s="182" t="s">
        <v>216</v>
      </c>
      <c r="AT237" s="182">
        <v>157</v>
      </c>
      <c r="AU237" s="182" t="s">
        <v>2442</v>
      </c>
    </row>
    <row r="238" spans="1:47" ht="15.75" x14ac:dyDescent="0.25">
      <c r="A238" s="261"/>
      <c r="B238" s="261"/>
      <c r="C238" s="261"/>
      <c r="D238" s="261"/>
      <c r="E238" s="261"/>
      <c r="F238" s="261"/>
      <c r="G238" s="261"/>
      <c r="H238" s="261"/>
      <c r="I238" s="261"/>
      <c r="J238" s="261"/>
      <c r="K238" s="261"/>
      <c r="L238" s="261"/>
      <c r="M238" s="261"/>
      <c r="N238" s="261"/>
      <c r="O238" s="261"/>
      <c r="P238" s="261"/>
      <c r="Q238" s="261"/>
      <c r="R238" s="261"/>
      <c r="S238" s="261"/>
      <c r="T238" s="261"/>
      <c r="U238" s="261"/>
      <c r="V238" s="261"/>
      <c r="W238" s="261"/>
      <c r="X238" s="261"/>
      <c r="Y238" s="261"/>
      <c r="Z238" s="261"/>
      <c r="AA238" s="261"/>
      <c r="AB238" s="261"/>
      <c r="AC238" s="261"/>
      <c r="AD238" s="261"/>
      <c r="AE238" s="261"/>
      <c r="AG238" s="181"/>
      <c r="AQ238" s="183">
        <v>41785</v>
      </c>
      <c r="AR238" s="184" t="s">
        <v>2444</v>
      </c>
      <c r="AT238" s="182">
        <v>158</v>
      </c>
      <c r="AU238" s="182">
        <v>158</v>
      </c>
    </row>
    <row r="239" spans="1:47" ht="15.75" x14ac:dyDescent="0.25">
      <c r="A239" s="261"/>
      <c r="B239" s="261"/>
      <c r="C239" s="261"/>
      <c r="D239" s="261"/>
      <c r="E239" s="261"/>
      <c r="F239" s="261"/>
      <c r="G239" s="261"/>
      <c r="H239" s="261"/>
      <c r="I239" s="261"/>
      <c r="J239" s="261"/>
      <c r="K239" s="261"/>
      <c r="L239" s="261"/>
      <c r="M239" s="261"/>
      <c r="N239" s="261"/>
      <c r="O239" s="261"/>
      <c r="P239" s="261"/>
      <c r="Q239" s="261"/>
      <c r="R239" s="261"/>
      <c r="S239" s="261"/>
      <c r="T239" s="261"/>
      <c r="U239" s="261"/>
      <c r="V239" s="261"/>
      <c r="W239" s="261"/>
      <c r="X239" s="261"/>
      <c r="Y239" s="261"/>
      <c r="Z239" s="261"/>
      <c r="AA239" s="261"/>
      <c r="AB239" s="261"/>
      <c r="AC239" s="261"/>
      <c r="AD239" s="261"/>
      <c r="AE239" s="261"/>
      <c r="AG239" s="181"/>
      <c r="AQ239" s="183">
        <v>41786</v>
      </c>
      <c r="AR239" s="184" t="s">
        <v>701</v>
      </c>
      <c r="AT239" s="182">
        <v>159</v>
      </c>
      <c r="AU239" s="182">
        <v>159</v>
      </c>
    </row>
    <row r="240" spans="1:47" ht="15.75" x14ac:dyDescent="0.25">
      <c r="A240" s="261"/>
      <c r="B240" s="261"/>
      <c r="C240" s="261"/>
      <c r="D240" s="261"/>
      <c r="E240" s="261"/>
      <c r="F240" s="261"/>
      <c r="G240" s="261"/>
      <c r="H240" s="261"/>
      <c r="I240" s="261"/>
      <c r="J240" s="261"/>
      <c r="K240" s="261"/>
      <c r="L240" s="261"/>
      <c r="M240" s="261"/>
      <c r="N240" s="261"/>
      <c r="O240" s="261"/>
      <c r="P240" s="261"/>
      <c r="Q240" s="261"/>
      <c r="R240" s="261"/>
      <c r="S240" s="261"/>
      <c r="T240" s="261"/>
      <c r="U240" s="261"/>
      <c r="V240" s="261"/>
      <c r="W240" s="261"/>
      <c r="X240" s="261"/>
      <c r="Y240" s="261"/>
      <c r="Z240" s="261"/>
      <c r="AA240" s="261"/>
      <c r="AB240" s="261"/>
      <c r="AC240" s="261"/>
      <c r="AD240" s="261"/>
      <c r="AE240" s="261"/>
      <c r="AG240" s="181"/>
      <c r="AQ240" s="183">
        <v>41787</v>
      </c>
      <c r="AR240" s="184" t="s">
        <v>667</v>
      </c>
      <c r="AT240" s="182">
        <v>160</v>
      </c>
      <c r="AU240" s="182">
        <v>160</v>
      </c>
    </row>
    <row r="241" spans="1:47" ht="15.75" x14ac:dyDescent="0.25">
      <c r="A241" s="261"/>
      <c r="B241" s="261"/>
      <c r="C241" s="261"/>
      <c r="D241" s="261"/>
      <c r="E241" s="261"/>
      <c r="F241" s="261"/>
      <c r="G241" s="261"/>
      <c r="H241" s="261"/>
      <c r="I241" s="261"/>
      <c r="J241" s="261"/>
      <c r="K241" s="261"/>
      <c r="L241" s="261"/>
      <c r="M241" s="261"/>
      <c r="N241" s="261"/>
      <c r="O241" s="261"/>
      <c r="P241" s="261"/>
      <c r="Q241" s="261"/>
      <c r="R241" s="261"/>
      <c r="S241" s="261"/>
      <c r="T241" s="261"/>
      <c r="U241" s="261"/>
      <c r="V241" s="261"/>
      <c r="W241" s="261"/>
      <c r="X241" s="261"/>
      <c r="Y241" s="261"/>
      <c r="Z241" s="261"/>
      <c r="AA241" s="261"/>
      <c r="AB241" s="261"/>
      <c r="AC241" s="261"/>
      <c r="AD241" s="261"/>
      <c r="AE241" s="261"/>
      <c r="AG241" s="181"/>
      <c r="AQ241" s="183">
        <v>41788</v>
      </c>
      <c r="AR241" s="184" t="s">
        <v>668</v>
      </c>
      <c r="AT241" s="182">
        <v>161</v>
      </c>
      <c r="AU241" s="182">
        <v>161</v>
      </c>
    </row>
    <row r="242" spans="1:47" ht="15.75" x14ac:dyDescent="0.25">
      <c r="A242" s="261"/>
      <c r="B242" s="261"/>
      <c r="C242" s="261"/>
      <c r="D242" s="261"/>
      <c r="E242" s="261"/>
      <c r="F242" s="261"/>
      <c r="G242" s="261"/>
      <c r="H242" s="261"/>
      <c r="I242" s="261"/>
      <c r="J242" s="261"/>
      <c r="K242" s="261"/>
      <c r="L242" s="261"/>
      <c r="M242" s="261"/>
      <c r="N242" s="261"/>
      <c r="O242" s="261"/>
      <c r="P242" s="261"/>
      <c r="Q242" s="261"/>
      <c r="R242" s="261"/>
      <c r="S242" s="261"/>
      <c r="T242" s="261"/>
      <c r="U242" s="261"/>
      <c r="V242" s="261"/>
      <c r="W242" s="261"/>
      <c r="X242" s="261"/>
      <c r="Y242" s="261"/>
      <c r="Z242" s="261"/>
      <c r="AA242" s="261"/>
      <c r="AB242" s="261"/>
      <c r="AC242" s="261"/>
      <c r="AD242" s="261"/>
      <c r="AE242" s="261"/>
      <c r="AG242" s="181"/>
      <c r="AQ242" s="183">
        <v>41789</v>
      </c>
      <c r="AR242" s="184" t="s">
        <v>669</v>
      </c>
      <c r="AT242" s="182">
        <v>162</v>
      </c>
      <c r="AU242" s="182">
        <v>162</v>
      </c>
    </row>
    <row r="243" spans="1:47" ht="15.75" x14ac:dyDescent="0.25">
      <c r="A243" s="261"/>
      <c r="B243" s="261"/>
      <c r="C243" s="261"/>
      <c r="D243" s="261"/>
      <c r="E243" s="261"/>
      <c r="F243" s="261"/>
      <c r="G243" s="261"/>
      <c r="H243" s="261"/>
      <c r="I243" s="261"/>
      <c r="J243" s="261"/>
      <c r="K243" s="261"/>
      <c r="L243" s="261"/>
      <c r="M243" s="261"/>
      <c r="N243" s="261"/>
      <c r="O243" s="261"/>
      <c r="P243" s="261"/>
      <c r="Q243" s="261"/>
      <c r="R243" s="261"/>
      <c r="S243" s="261"/>
      <c r="T243" s="261"/>
      <c r="U243" s="261"/>
      <c r="V243" s="261"/>
      <c r="W243" s="261"/>
      <c r="X243" s="261"/>
      <c r="Y243" s="261"/>
      <c r="Z243" s="261"/>
      <c r="AA243" s="261"/>
      <c r="AB243" s="261"/>
      <c r="AC243" s="261"/>
      <c r="AD243" s="261"/>
      <c r="AE243" s="261"/>
      <c r="AG243" s="181"/>
      <c r="AQ243" s="183">
        <v>41790</v>
      </c>
      <c r="AR243" s="184" t="s">
        <v>670</v>
      </c>
      <c r="AS243" s="182" t="s">
        <v>216</v>
      </c>
      <c r="AT243" s="182">
        <v>162</v>
      </c>
      <c r="AU243" s="182" t="s">
        <v>2442</v>
      </c>
    </row>
    <row r="244" spans="1:47" ht="15.75" x14ac:dyDescent="0.25">
      <c r="A244" s="261"/>
      <c r="B244" s="261"/>
      <c r="C244" s="261"/>
      <c r="D244" s="261"/>
      <c r="E244" s="261"/>
      <c r="F244" s="261"/>
      <c r="G244" s="261"/>
      <c r="H244" s="261"/>
      <c r="I244" s="261"/>
      <c r="J244" s="261"/>
      <c r="K244" s="261"/>
      <c r="L244" s="261"/>
      <c r="M244" s="261"/>
      <c r="N244" s="261"/>
      <c r="O244" s="261"/>
      <c r="P244" s="261"/>
      <c r="Q244" s="261"/>
      <c r="R244" s="261"/>
      <c r="S244" s="261"/>
      <c r="T244" s="261"/>
      <c r="U244" s="261"/>
      <c r="V244" s="261"/>
      <c r="W244" s="261"/>
      <c r="X244" s="261"/>
      <c r="Y244" s="261"/>
      <c r="Z244" s="261"/>
      <c r="AA244" s="261"/>
      <c r="AB244" s="261"/>
      <c r="AC244" s="261"/>
      <c r="AD244" s="261"/>
      <c r="AE244" s="261"/>
      <c r="AG244" s="181"/>
      <c r="AQ244" s="183">
        <v>41791</v>
      </c>
      <c r="AR244" s="184" t="s">
        <v>2443</v>
      </c>
      <c r="AS244" s="182" t="s">
        <v>216</v>
      </c>
      <c r="AT244" s="182">
        <v>162</v>
      </c>
      <c r="AU244" s="182" t="s">
        <v>2442</v>
      </c>
    </row>
    <row r="245" spans="1:47" ht="15.75" x14ac:dyDescent="0.25">
      <c r="A245" s="261"/>
      <c r="B245" s="261"/>
      <c r="C245" s="261"/>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c r="AE245" s="261"/>
      <c r="AG245" s="181"/>
      <c r="AQ245" s="183">
        <v>41792</v>
      </c>
      <c r="AR245" s="184" t="s">
        <v>2444</v>
      </c>
      <c r="AT245" s="182">
        <v>163</v>
      </c>
      <c r="AU245" s="182">
        <v>163</v>
      </c>
    </row>
    <row r="246" spans="1:47" ht="15.75" x14ac:dyDescent="0.25">
      <c r="A246" s="261"/>
      <c r="B246" s="261"/>
      <c r="C246" s="261"/>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c r="AE246" s="261"/>
      <c r="AG246" s="181"/>
      <c r="AQ246" s="183">
        <v>41793</v>
      </c>
      <c r="AR246" s="184" t="s">
        <v>701</v>
      </c>
      <c r="AT246" s="182">
        <v>164</v>
      </c>
      <c r="AU246" s="182">
        <v>164</v>
      </c>
    </row>
    <row r="247" spans="1:47" ht="15.75" x14ac:dyDescent="0.25">
      <c r="A247" s="261"/>
      <c r="B247" s="261"/>
      <c r="C247" s="261"/>
      <c r="D247" s="261"/>
      <c r="E247" s="261"/>
      <c r="F247" s="261"/>
      <c r="G247" s="261"/>
      <c r="H247" s="261"/>
      <c r="I247" s="261"/>
      <c r="J247" s="261"/>
      <c r="K247" s="261"/>
      <c r="L247" s="261"/>
      <c r="M247" s="261"/>
      <c r="N247" s="261"/>
      <c r="O247" s="261"/>
      <c r="P247" s="261"/>
      <c r="Q247" s="261"/>
      <c r="R247" s="261"/>
      <c r="S247" s="261"/>
      <c r="T247" s="261"/>
      <c r="U247" s="261"/>
      <c r="V247" s="261"/>
      <c r="W247" s="261"/>
      <c r="X247" s="261"/>
      <c r="Y247" s="261"/>
      <c r="Z247" s="261"/>
      <c r="AA247" s="261"/>
      <c r="AB247" s="261"/>
      <c r="AC247" s="261"/>
      <c r="AD247" s="261"/>
      <c r="AE247" s="261"/>
      <c r="AG247" s="181"/>
      <c r="AQ247" s="183">
        <v>41794</v>
      </c>
      <c r="AR247" s="184" t="s">
        <v>667</v>
      </c>
      <c r="AT247" s="182">
        <v>165</v>
      </c>
      <c r="AU247" s="182">
        <v>165</v>
      </c>
    </row>
    <row r="248" spans="1:47" ht="15.75" x14ac:dyDescent="0.25">
      <c r="A248" s="261"/>
      <c r="B248" s="261"/>
      <c r="C248" s="261"/>
      <c r="D248" s="261"/>
      <c r="E248" s="261"/>
      <c r="F248" s="261"/>
      <c r="G248" s="261"/>
      <c r="H248" s="261"/>
      <c r="I248" s="261"/>
      <c r="J248" s="261"/>
      <c r="K248" s="261"/>
      <c r="L248" s="261"/>
      <c r="M248" s="261"/>
      <c r="N248" s="261"/>
      <c r="O248" s="261"/>
      <c r="P248" s="261"/>
      <c r="Q248" s="261"/>
      <c r="R248" s="261"/>
      <c r="S248" s="261"/>
      <c r="T248" s="261"/>
      <c r="U248" s="261"/>
      <c r="V248" s="261"/>
      <c r="W248" s="261"/>
      <c r="X248" s="261"/>
      <c r="Y248" s="261"/>
      <c r="Z248" s="261"/>
      <c r="AA248" s="261"/>
      <c r="AB248" s="261"/>
      <c r="AC248" s="261"/>
      <c r="AD248" s="261"/>
      <c r="AE248" s="261"/>
      <c r="AG248" s="181"/>
      <c r="AQ248" s="183">
        <v>41795</v>
      </c>
      <c r="AR248" s="184" t="s">
        <v>668</v>
      </c>
      <c r="AT248" s="182">
        <v>166</v>
      </c>
      <c r="AU248" s="182">
        <v>166</v>
      </c>
    </row>
    <row r="249" spans="1:47" ht="15.75" x14ac:dyDescent="0.25">
      <c r="A249" s="261"/>
      <c r="B249" s="261"/>
      <c r="C249" s="261"/>
      <c r="D249" s="261"/>
      <c r="E249" s="261"/>
      <c r="F249" s="261"/>
      <c r="G249" s="261"/>
      <c r="H249" s="261"/>
      <c r="I249" s="261"/>
      <c r="J249" s="261"/>
      <c r="K249" s="261"/>
      <c r="L249" s="261"/>
      <c r="M249" s="261"/>
      <c r="N249" s="261"/>
      <c r="O249" s="261"/>
      <c r="P249" s="261"/>
      <c r="Q249" s="261"/>
      <c r="R249" s="261"/>
      <c r="S249" s="261"/>
      <c r="T249" s="261"/>
      <c r="U249" s="261"/>
      <c r="V249" s="261"/>
      <c r="W249" s="261"/>
      <c r="X249" s="261"/>
      <c r="Y249" s="261"/>
      <c r="Z249" s="261"/>
      <c r="AA249" s="261"/>
      <c r="AB249" s="261"/>
      <c r="AC249" s="261"/>
      <c r="AD249" s="261"/>
      <c r="AE249" s="261"/>
      <c r="AG249" s="181"/>
      <c r="AQ249" s="183">
        <v>41796</v>
      </c>
      <c r="AR249" s="184" t="s">
        <v>669</v>
      </c>
      <c r="AT249" s="182">
        <v>167</v>
      </c>
      <c r="AU249" s="182">
        <v>167</v>
      </c>
    </row>
    <row r="250" spans="1:47" ht="15.75" x14ac:dyDescent="0.25">
      <c r="A250" s="261"/>
      <c r="B250" s="261"/>
      <c r="C250" s="261"/>
      <c r="D250" s="261"/>
      <c r="E250" s="261"/>
      <c r="F250" s="261"/>
      <c r="G250" s="261"/>
      <c r="H250" s="261"/>
      <c r="I250" s="261"/>
      <c r="J250" s="261"/>
      <c r="K250" s="261"/>
      <c r="L250" s="261"/>
      <c r="M250" s="261"/>
      <c r="N250" s="261"/>
      <c r="O250" s="261"/>
      <c r="P250" s="261"/>
      <c r="Q250" s="261"/>
      <c r="R250" s="261"/>
      <c r="S250" s="261"/>
      <c r="T250" s="261"/>
      <c r="U250" s="261"/>
      <c r="V250" s="261"/>
      <c r="W250" s="261"/>
      <c r="X250" s="261"/>
      <c r="Y250" s="261"/>
      <c r="Z250" s="261"/>
      <c r="AA250" s="261"/>
      <c r="AB250" s="261"/>
      <c r="AC250" s="261"/>
      <c r="AD250" s="261"/>
      <c r="AE250" s="261"/>
      <c r="AG250" s="181"/>
      <c r="AQ250" s="183">
        <v>41797</v>
      </c>
      <c r="AR250" s="184" t="s">
        <v>670</v>
      </c>
      <c r="AS250" s="182" t="s">
        <v>216</v>
      </c>
      <c r="AT250" s="182">
        <v>167</v>
      </c>
      <c r="AU250" s="182" t="s">
        <v>2442</v>
      </c>
    </row>
    <row r="251" spans="1:47" ht="15.75" x14ac:dyDescent="0.25">
      <c r="A251" s="261"/>
      <c r="B251" s="261"/>
      <c r="C251" s="261"/>
      <c r="D251" s="261"/>
      <c r="E251" s="261"/>
      <c r="F251" s="261"/>
      <c r="G251" s="261"/>
      <c r="H251" s="261"/>
      <c r="I251" s="261"/>
      <c r="J251" s="261"/>
      <c r="K251" s="261"/>
      <c r="L251" s="261"/>
      <c r="M251" s="261"/>
      <c r="N251" s="261"/>
      <c r="O251" s="261"/>
      <c r="P251" s="261"/>
      <c r="Q251" s="261"/>
      <c r="R251" s="261"/>
      <c r="S251" s="261"/>
      <c r="T251" s="261"/>
      <c r="U251" s="261"/>
      <c r="V251" s="261"/>
      <c r="W251" s="261"/>
      <c r="X251" s="261"/>
      <c r="Y251" s="261"/>
      <c r="Z251" s="261"/>
      <c r="AA251" s="261"/>
      <c r="AB251" s="261"/>
      <c r="AC251" s="261"/>
      <c r="AD251" s="261"/>
      <c r="AE251" s="261"/>
      <c r="AG251" s="181"/>
      <c r="AQ251" s="183">
        <v>41798</v>
      </c>
      <c r="AR251" s="184" t="s">
        <v>2443</v>
      </c>
      <c r="AS251" s="182" t="s">
        <v>216</v>
      </c>
      <c r="AT251" s="182">
        <v>167</v>
      </c>
      <c r="AU251" s="182" t="s">
        <v>2442</v>
      </c>
    </row>
    <row r="252" spans="1:47" ht="15.75" x14ac:dyDescent="0.25">
      <c r="A252" s="261"/>
      <c r="B252" s="261"/>
      <c r="C252" s="261"/>
      <c r="D252" s="261"/>
      <c r="E252" s="261"/>
      <c r="F252" s="261"/>
      <c r="G252" s="261"/>
      <c r="H252" s="261"/>
      <c r="I252" s="261"/>
      <c r="J252" s="261"/>
      <c r="K252" s="261"/>
      <c r="L252" s="261"/>
      <c r="M252" s="261"/>
      <c r="N252" s="261"/>
      <c r="O252" s="261"/>
      <c r="P252" s="261"/>
      <c r="Q252" s="261"/>
      <c r="R252" s="261"/>
      <c r="S252" s="261"/>
      <c r="T252" s="261"/>
      <c r="U252" s="261"/>
      <c r="V252" s="261"/>
      <c r="W252" s="261"/>
      <c r="X252" s="261"/>
      <c r="Y252" s="261"/>
      <c r="Z252" s="261"/>
      <c r="AA252" s="261"/>
      <c r="AB252" s="261"/>
      <c r="AC252" s="261"/>
      <c r="AD252" s="261"/>
      <c r="AE252" s="261"/>
      <c r="AG252" s="181"/>
      <c r="AQ252" s="183">
        <v>41799</v>
      </c>
      <c r="AR252" s="184" t="s">
        <v>2444</v>
      </c>
      <c r="AT252" s="182">
        <v>168</v>
      </c>
      <c r="AU252" s="182">
        <v>168</v>
      </c>
    </row>
    <row r="253" spans="1:47" ht="15.75" x14ac:dyDescent="0.25">
      <c r="A253" s="261"/>
      <c r="B253" s="261"/>
      <c r="C253" s="261"/>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c r="AE253" s="261"/>
      <c r="AG253" s="181"/>
      <c r="AQ253" s="183">
        <v>41800</v>
      </c>
      <c r="AR253" s="184" t="s">
        <v>701</v>
      </c>
      <c r="AT253" s="182">
        <v>169</v>
      </c>
      <c r="AU253" s="182">
        <v>169</v>
      </c>
    </row>
    <row r="254" spans="1:47" ht="15.75" x14ac:dyDescent="0.25">
      <c r="A254" s="261"/>
      <c r="B254" s="261"/>
      <c r="C254" s="261"/>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c r="AE254" s="261"/>
      <c r="AG254" s="181"/>
      <c r="AQ254" s="183">
        <v>41801</v>
      </c>
      <c r="AR254" s="184" t="s">
        <v>667</v>
      </c>
      <c r="AT254" s="182">
        <v>170</v>
      </c>
      <c r="AU254" s="182">
        <v>170</v>
      </c>
    </row>
    <row r="255" spans="1:47" ht="15.75" x14ac:dyDescent="0.25">
      <c r="A255" s="261"/>
      <c r="B255" s="261"/>
      <c r="C255" s="261"/>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c r="AE255" s="261"/>
      <c r="AG255" s="181"/>
      <c r="AQ255" s="183">
        <v>41802</v>
      </c>
      <c r="AR255" s="184" t="s">
        <v>668</v>
      </c>
      <c r="AT255" s="182">
        <v>171</v>
      </c>
      <c r="AU255" s="182">
        <v>171</v>
      </c>
    </row>
    <row r="256" spans="1:47" ht="15.75" x14ac:dyDescent="0.25">
      <c r="A256" s="261"/>
      <c r="B256" s="261"/>
      <c r="C256" s="261"/>
      <c r="D256" s="261"/>
      <c r="E256" s="261"/>
      <c r="F256" s="261"/>
      <c r="G256" s="261"/>
      <c r="H256" s="261"/>
      <c r="I256" s="261"/>
      <c r="J256" s="261"/>
      <c r="K256" s="261"/>
      <c r="L256" s="261"/>
      <c r="M256" s="261"/>
      <c r="N256" s="261"/>
      <c r="O256" s="261"/>
      <c r="P256" s="261"/>
      <c r="Q256" s="261"/>
      <c r="R256" s="261"/>
      <c r="S256" s="261"/>
      <c r="T256" s="261"/>
      <c r="U256" s="261"/>
      <c r="V256" s="261"/>
      <c r="W256" s="261"/>
      <c r="X256" s="261"/>
      <c r="Y256" s="261"/>
      <c r="Z256" s="261"/>
      <c r="AA256" s="261"/>
      <c r="AB256" s="261"/>
      <c r="AC256" s="261"/>
      <c r="AD256" s="261"/>
      <c r="AE256" s="261"/>
      <c r="AG256" s="181"/>
      <c r="AQ256" s="183">
        <v>41803</v>
      </c>
      <c r="AR256" s="184" t="s">
        <v>669</v>
      </c>
      <c r="AT256" s="182">
        <v>172</v>
      </c>
      <c r="AU256" s="182">
        <v>172</v>
      </c>
    </row>
    <row r="257" spans="1:47" ht="15.75" x14ac:dyDescent="0.25">
      <c r="A257" s="261"/>
      <c r="B257" s="261"/>
      <c r="C257" s="261"/>
      <c r="D257" s="261"/>
      <c r="E257" s="261"/>
      <c r="F257" s="261"/>
      <c r="G257" s="261"/>
      <c r="H257" s="261"/>
      <c r="I257" s="261"/>
      <c r="J257" s="261"/>
      <c r="K257" s="261"/>
      <c r="L257" s="261"/>
      <c r="M257" s="261"/>
      <c r="N257" s="261"/>
      <c r="O257" s="261"/>
      <c r="P257" s="261"/>
      <c r="Q257" s="261"/>
      <c r="R257" s="261"/>
      <c r="S257" s="261"/>
      <c r="T257" s="261"/>
      <c r="U257" s="261"/>
      <c r="V257" s="261"/>
      <c r="W257" s="261"/>
      <c r="X257" s="261"/>
      <c r="Y257" s="261"/>
      <c r="Z257" s="261"/>
      <c r="AA257" s="261"/>
      <c r="AB257" s="261"/>
      <c r="AC257" s="261"/>
      <c r="AD257" s="261"/>
      <c r="AE257" s="261"/>
      <c r="AG257" s="181"/>
      <c r="AQ257" s="183">
        <v>41804</v>
      </c>
      <c r="AR257" s="184" t="s">
        <v>670</v>
      </c>
      <c r="AS257" s="182" t="s">
        <v>216</v>
      </c>
      <c r="AT257" s="182">
        <v>172</v>
      </c>
      <c r="AU257" s="182" t="s">
        <v>2442</v>
      </c>
    </row>
    <row r="258" spans="1:47" ht="15.75" x14ac:dyDescent="0.25">
      <c r="A258" s="261"/>
      <c r="B258" s="261"/>
      <c r="C258" s="261"/>
      <c r="D258" s="261"/>
      <c r="E258" s="261"/>
      <c r="F258" s="261"/>
      <c r="G258" s="261"/>
      <c r="H258" s="261"/>
      <c r="I258" s="261"/>
      <c r="J258" s="261"/>
      <c r="K258" s="261"/>
      <c r="L258" s="261"/>
      <c r="M258" s="261"/>
      <c r="N258" s="261"/>
      <c r="O258" s="261"/>
      <c r="P258" s="261"/>
      <c r="Q258" s="261"/>
      <c r="R258" s="261"/>
      <c r="S258" s="261"/>
      <c r="T258" s="261"/>
      <c r="U258" s="261"/>
      <c r="V258" s="261"/>
      <c r="W258" s="261"/>
      <c r="X258" s="261"/>
      <c r="Y258" s="261"/>
      <c r="Z258" s="261"/>
      <c r="AA258" s="261"/>
      <c r="AB258" s="261"/>
      <c r="AC258" s="261"/>
      <c r="AD258" s="261"/>
      <c r="AE258" s="261"/>
      <c r="AG258" s="181"/>
      <c r="AQ258" s="183">
        <v>41805</v>
      </c>
      <c r="AR258" s="184" t="s">
        <v>2443</v>
      </c>
      <c r="AS258" s="182" t="s">
        <v>216</v>
      </c>
      <c r="AT258" s="182">
        <v>172</v>
      </c>
      <c r="AU258" s="182" t="s">
        <v>2442</v>
      </c>
    </row>
    <row r="259" spans="1:47" ht="15.75" x14ac:dyDescent="0.25">
      <c r="A259" s="261"/>
      <c r="B259" s="261"/>
      <c r="C259" s="261"/>
      <c r="D259" s="261"/>
      <c r="E259" s="261"/>
      <c r="F259" s="261"/>
      <c r="G259" s="261"/>
      <c r="H259" s="261"/>
      <c r="I259" s="261"/>
      <c r="J259" s="261"/>
      <c r="K259" s="261"/>
      <c r="L259" s="261"/>
      <c r="M259" s="261"/>
      <c r="N259" s="261"/>
      <c r="O259" s="261"/>
      <c r="P259" s="261"/>
      <c r="Q259" s="261"/>
      <c r="R259" s="261"/>
      <c r="S259" s="261"/>
      <c r="T259" s="261"/>
      <c r="U259" s="261"/>
      <c r="V259" s="261"/>
      <c r="W259" s="261"/>
      <c r="X259" s="261"/>
      <c r="Y259" s="261"/>
      <c r="Z259" s="261"/>
      <c r="AA259" s="261"/>
      <c r="AB259" s="261"/>
      <c r="AC259" s="261"/>
      <c r="AD259" s="261"/>
      <c r="AE259" s="261"/>
      <c r="AG259" s="181"/>
      <c r="AQ259" s="183">
        <v>41806</v>
      </c>
      <c r="AR259" s="184" t="s">
        <v>2444</v>
      </c>
      <c r="AT259" s="182">
        <v>172</v>
      </c>
      <c r="AU259" s="182" t="s">
        <v>2442</v>
      </c>
    </row>
    <row r="260" spans="1:47" ht="15.75" x14ac:dyDescent="0.25">
      <c r="A260" s="261"/>
      <c r="B260" s="261"/>
      <c r="C260" s="261"/>
      <c r="D260" s="261"/>
      <c r="E260" s="261"/>
      <c r="F260" s="261"/>
      <c r="G260" s="261"/>
      <c r="H260" s="261"/>
      <c r="I260" s="261"/>
      <c r="J260" s="261"/>
      <c r="K260" s="261"/>
      <c r="L260" s="261"/>
      <c r="M260" s="261"/>
      <c r="N260" s="261"/>
      <c r="O260" s="261"/>
      <c r="P260" s="261"/>
      <c r="Q260" s="261"/>
      <c r="R260" s="261"/>
      <c r="S260" s="261"/>
      <c r="T260" s="261"/>
      <c r="U260" s="261"/>
      <c r="V260" s="261"/>
      <c r="W260" s="261"/>
      <c r="X260" s="261"/>
      <c r="Y260" s="261"/>
      <c r="Z260" s="261"/>
      <c r="AA260" s="261"/>
      <c r="AB260" s="261"/>
      <c r="AC260" s="261"/>
      <c r="AD260" s="261"/>
      <c r="AE260" s="261"/>
      <c r="AG260" s="181"/>
      <c r="AQ260" s="183">
        <v>41807</v>
      </c>
      <c r="AR260" s="184" t="s">
        <v>701</v>
      </c>
      <c r="AT260" s="182">
        <v>173</v>
      </c>
      <c r="AU260" s="182">
        <v>173</v>
      </c>
    </row>
    <row r="261" spans="1:47" ht="15.75" x14ac:dyDescent="0.25">
      <c r="A261" s="261"/>
      <c r="B261" s="261"/>
      <c r="C261" s="261"/>
      <c r="D261" s="261"/>
      <c r="E261" s="261"/>
      <c r="F261" s="261"/>
      <c r="G261" s="261"/>
      <c r="H261" s="261"/>
      <c r="I261" s="261"/>
      <c r="J261" s="261"/>
      <c r="K261" s="261"/>
      <c r="L261" s="261"/>
      <c r="M261" s="261"/>
      <c r="N261" s="261"/>
      <c r="O261" s="261"/>
      <c r="P261" s="261"/>
      <c r="Q261" s="261"/>
      <c r="R261" s="261"/>
      <c r="S261" s="261"/>
      <c r="T261" s="261"/>
      <c r="U261" s="261"/>
      <c r="V261" s="261"/>
      <c r="W261" s="261"/>
      <c r="X261" s="261"/>
      <c r="Y261" s="261"/>
      <c r="Z261" s="261"/>
      <c r="AA261" s="261"/>
      <c r="AB261" s="261"/>
      <c r="AC261" s="261"/>
      <c r="AD261" s="261"/>
      <c r="AE261" s="261"/>
      <c r="AG261" s="181"/>
      <c r="AQ261" s="183">
        <v>41808</v>
      </c>
      <c r="AR261" s="184" t="s">
        <v>667</v>
      </c>
      <c r="AT261" s="182">
        <v>174</v>
      </c>
      <c r="AU261" s="182">
        <v>174</v>
      </c>
    </row>
    <row r="262" spans="1:47" ht="15.75" x14ac:dyDescent="0.25">
      <c r="A262" s="261"/>
      <c r="B262" s="261"/>
      <c r="C262" s="261"/>
      <c r="D262" s="261"/>
      <c r="E262" s="261"/>
      <c r="F262" s="261"/>
      <c r="G262" s="261"/>
      <c r="H262" s="261"/>
      <c r="I262" s="261"/>
      <c r="J262" s="261"/>
      <c r="K262" s="261"/>
      <c r="L262" s="261"/>
      <c r="M262" s="261"/>
      <c r="N262" s="261"/>
      <c r="O262" s="261"/>
      <c r="P262" s="261"/>
      <c r="Q262" s="261"/>
      <c r="R262" s="261"/>
      <c r="S262" s="261"/>
      <c r="T262" s="261"/>
      <c r="U262" s="261"/>
      <c r="V262" s="261"/>
      <c r="W262" s="261"/>
      <c r="X262" s="261"/>
      <c r="Y262" s="261"/>
      <c r="Z262" s="261"/>
      <c r="AA262" s="261"/>
      <c r="AB262" s="261"/>
      <c r="AC262" s="261"/>
      <c r="AD262" s="261"/>
      <c r="AE262" s="261"/>
      <c r="AG262" s="181"/>
      <c r="AQ262" s="183">
        <v>41809</v>
      </c>
      <c r="AR262" s="184" t="s">
        <v>668</v>
      </c>
      <c r="AT262" s="182">
        <v>175</v>
      </c>
      <c r="AU262" s="182">
        <v>175</v>
      </c>
    </row>
    <row r="263" spans="1:47" ht="15.75" x14ac:dyDescent="0.25">
      <c r="A263" s="261"/>
      <c r="B263" s="261"/>
      <c r="C263" s="261"/>
      <c r="D263" s="261"/>
      <c r="E263" s="261"/>
      <c r="F263" s="261"/>
      <c r="G263" s="261"/>
      <c r="H263" s="261"/>
      <c r="I263" s="261"/>
      <c r="J263" s="261"/>
      <c r="K263" s="261"/>
      <c r="L263" s="261"/>
      <c r="M263" s="261"/>
      <c r="N263" s="261"/>
      <c r="O263" s="261"/>
      <c r="P263" s="261"/>
      <c r="Q263" s="261"/>
      <c r="R263" s="261"/>
      <c r="S263" s="261"/>
      <c r="T263" s="261"/>
      <c r="U263" s="261"/>
      <c r="V263" s="261"/>
      <c r="W263" s="261"/>
      <c r="X263" s="261"/>
      <c r="Y263" s="261"/>
      <c r="Z263" s="261"/>
      <c r="AA263" s="261"/>
      <c r="AB263" s="261"/>
      <c r="AC263" s="261"/>
      <c r="AD263" s="261"/>
      <c r="AE263" s="261"/>
      <c r="AG263" s="181"/>
      <c r="AQ263" s="183">
        <v>41810</v>
      </c>
      <c r="AR263" s="184" t="s">
        <v>669</v>
      </c>
      <c r="AT263" s="182">
        <v>176</v>
      </c>
      <c r="AU263" s="182">
        <v>176</v>
      </c>
    </row>
    <row r="264" spans="1:47" ht="15.75" x14ac:dyDescent="0.25">
      <c r="A264" s="261"/>
      <c r="B264" s="261"/>
      <c r="C264" s="261"/>
      <c r="D264" s="261"/>
      <c r="E264" s="261"/>
      <c r="F264" s="261"/>
      <c r="G264" s="261"/>
      <c r="H264" s="261"/>
      <c r="I264" s="261"/>
      <c r="J264" s="261"/>
      <c r="K264" s="261"/>
      <c r="L264" s="261"/>
      <c r="M264" s="261"/>
      <c r="N264" s="261"/>
      <c r="O264" s="261"/>
      <c r="P264" s="261"/>
      <c r="Q264" s="261"/>
      <c r="R264" s="261"/>
      <c r="S264" s="261"/>
      <c r="T264" s="261"/>
      <c r="U264" s="261"/>
      <c r="V264" s="261"/>
      <c r="W264" s="261"/>
      <c r="X264" s="261"/>
      <c r="Y264" s="261"/>
      <c r="Z264" s="261"/>
      <c r="AA264" s="261"/>
      <c r="AB264" s="261"/>
      <c r="AC264" s="261"/>
      <c r="AD264" s="261"/>
      <c r="AE264" s="261"/>
      <c r="AG264" s="181"/>
      <c r="AQ264" s="183">
        <v>41811</v>
      </c>
      <c r="AR264" s="184" t="s">
        <v>670</v>
      </c>
      <c r="AS264" s="182" t="s">
        <v>216</v>
      </c>
      <c r="AT264" s="182">
        <v>176</v>
      </c>
      <c r="AU264" s="182" t="s">
        <v>2442</v>
      </c>
    </row>
    <row r="265" spans="1:47" ht="15.75" x14ac:dyDescent="0.25">
      <c r="A265" s="261"/>
      <c r="B265" s="261"/>
      <c r="C265" s="261"/>
      <c r="D265" s="261"/>
      <c r="E265" s="261"/>
      <c r="F265" s="261"/>
      <c r="G265" s="261"/>
      <c r="H265" s="261"/>
      <c r="I265" s="261"/>
      <c r="J265" s="261"/>
      <c r="K265" s="261"/>
      <c r="L265" s="261"/>
      <c r="M265" s="261"/>
      <c r="N265" s="261"/>
      <c r="O265" s="261"/>
      <c r="P265" s="261"/>
      <c r="Q265" s="261"/>
      <c r="R265" s="261"/>
      <c r="S265" s="261"/>
      <c r="T265" s="261"/>
      <c r="U265" s="261"/>
      <c r="V265" s="261"/>
      <c r="W265" s="261"/>
      <c r="X265" s="261"/>
      <c r="Y265" s="261"/>
      <c r="Z265" s="261"/>
      <c r="AA265" s="261"/>
      <c r="AB265" s="261"/>
      <c r="AC265" s="261"/>
      <c r="AD265" s="261"/>
      <c r="AE265" s="261"/>
      <c r="AG265" s="181"/>
      <c r="AQ265" s="183">
        <v>41812</v>
      </c>
      <c r="AR265" s="184" t="s">
        <v>2443</v>
      </c>
      <c r="AS265" s="182" t="s">
        <v>216</v>
      </c>
      <c r="AT265" s="182">
        <v>176</v>
      </c>
      <c r="AU265" s="182" t="s">
        <v>2442</v>
      </c>
    </row>
    <row r="266" spans="1:47" ht="15.75" x14ac:dyDescent="0.25">
      <c r="A266" s="261"/>
      <c r="B266" s="261"/>
      <c r="C266" s="261"/>
      <c r="D266" s="261"/>
      <c r="E266" s="261"/>
      <c r="F266" s="261"/>
      <c r="G266" s="261"/>
      <c r="H266" s="261"/>
      <c r="I266" s="261"/>
      <c r="J266" s="261"/>
      <c r="K266" s="261"/>
      <c r="L266" s="261"/>
      <c r="M266" s="261"/>
      <c r="N266" s="261"/>
      <c r="O266" s="261"/>
      <c r="P266" s="261"/>
      <c r="Q266" s="261"/>
      <c r="R266" s="261"/>
      <c r="S266" s="261"/>
      <c r="T266" s="261"/>
      <c r="U266" s="261"/>
      <c r="V266" s="261"/>
      <c r="W266" s="261"/>
      <c r="X266" s="261"/>
      <c r="Y266" s="261"/>
      <c r="Z266" s="261"/>
      <c r="AA266" s="261"/>
      <c r="AB266" s="261"/>
      <c r="AC266" s="261"/>
      <c r="AD266" s="261"/>
      <c r="AE266" s="261"/>
      <c r="AG266" s="181"/>
      <c r="AQ266" s="183">
        <v>41813</v>
      </c>
      <c r="AR266" s="184" t="s">
        <v>2444</v>
      </c>
      <c r="AT266" s="182">
        <v>177</v>
      </c>
      <c r="AU266" s="182">
        <v>177</v>
      </c>
    </row>
    <row r="267" spans="1:47" ht="15.75" x14ac:dyDescent="0.25">
      <c r="A267" s="261"/>
      <c r="B267" s="261"/>
      <c r="C267" s="261"/>
      <c r="D267" s="261"/>
      <c r="E267" s="261"/>
      <c r="F267" s="261"/>
      <c r="G267" s="261"/>
      <c r="H267" s="261"/>
      <c r="I267" s="261"/>
      <c r="J267" s="261"/>
      <c r="K267" s="261"/>
      <c r="L267" s="261"/>
      <c r="M267" s="261"/>
      <c r="N267" s="261"/>
      <c r="O267" s="261"/>
      <c r="P267" s="261"/>
      <c r="Q267" s="261"/>
      <c r="R267" s="261"/>
      <c r="S267" s="261"/>
      <c r="T267" s="261"/>
      <c r="U267" s="261"/>
      <c r="V267" s="261"/>
      <c r="W267" s="261"/>
      <c r="X267" s="261"/>
      <c r="Y267" s="261"/>
      <c r="Z267" s="261"/>
      <c r="AA267" s="261"/>
      <c r="AB267" s="261"/>
      <c r="AC267" s="261"/>
      <c r="AD267" s="261"/>
      <c r="AE267" s="261"/>
      <c r="AG267" s="181"/>
      <c r="AQ267" s="183">
        <v>41814</v>
      </c>
      <c r="AR267" s="184" t="s">
        <v>701</v>
      </c>
      <c r="AT267" s="182">
        <v>178</v>
      </c>
      <c r="AU267" s="182">
        <v>178</v>
      </c>
    </row>
    <row r="268" spans="1:47" ht="15.75" x14ac:dyDescent="0.25">
      <c r="A268" s="261"/>
      <c r="B268" s="261"/>
      <c r="C268" s="261"/>
      <c r="D268" s="261"/>
      <c r="E268" s="261"/>
      <c r="F268" s="261"/>
      <c r="G268" s="261"/>
      <c r="H268" s="261"/>
      <c r="I268" s="261"/>
      <c r="J268" s="261"/>
      <c r="K268" s="261"/>
      <c r="L268" s="261"/>
      <c r="M268" s="261"/>
      <c r="N268" s="261"/>
      <c r="O268" s="261"/>
      <c r="P268" s="261"/>
      <c r="Q268" s="261"/>
      <c r="R268" s="261"/>
      <c r="S268" s="261"/>
      <c r="T268" s="261"/>
      <c r="U268" s="261"/>
      <c r="V268" s="261"/>
      <c r="W268" s="261"/>
      <c r="X268" s="261"/>
      <c r="Y268" s="261"/>
      <c r="Z268" s="261"/>
      <c r="AA268" s="261"/>
      <c r="AB268" s="261"/>
      <c r="AC268" s="261"/>
      <c r="AD268" s="261"/>
      <c r="AE268" s="261"/>
      <c r="AG268" s="181"/>
      <c r="AQ268" s="183">
        <v>41815</v>
      </c>
      <c r="AR268" s="184" t="s">
        <v>667</v>
      </c>
      <c r="AT268" s="182">
        <v>179</v>
      </c>
      <c r="AU268" s="182">
        <v>179</v>
      </c>
    </row>
    <row r="269" spans="1:47" ht="15.75" x14ac:dyDescent="0.25">
      <c r="A269" s="261"/>
      <c r="B269" s="261"/>
      <c r="C269" s="261"/>
      <c r="D269" s="261"/>
      <c r="E269" s="261"/>
      <c r="F269" s="261"/>
      <c r="G269" s="261"/>
      <c r="H269" s="261"/>
      <c r="I269" s="261"/>
      <c r="J269" s="261"/>
      <c r="K269" s="261"/>
      <c r="L269" s="261"/>
      <c r="M269" s="261"/>
      <c r="N269" s="261"/>
      <c r="O269" s="261"/>
      <c r="P269" s="261"/>
      <c r="Q269" s="261"/>
      <c r="R269" s="261"/>
      <c r="S269" s="261"/>
      <c r="T269" s="261"/>
      <c r="U269" s="261"/>
      <c r="V269" s="261"/>
      <c r="W269" s="261"/>
      <c r="X269" s="261"/>
      <c r="Y269" s="261"/>
      <c r="Z269" s="261"/>
      <c r="AA269" s="261"/>
      <c r="AB269" s="261"/>
      <c r="AC269" s="261"/>
      <c r="AD269" s="261"/>
      <c r="AE269" s="261"/>
      <c r="AG269" s="181"/>
      <c r="AQ269" s="183">
        <v>41816</v>
      </c>
      <c r="AR269" s="184" t="s">
        <v>668</v>
      </c>
      <c r="AT269" s="182">
        <v>180</v>
      </c>
      <c r="AU269" s="182">
        <v>180</v>
      </c>
    </row>
    <row r="270" spans="1:47" ht="15.75" x14ac:dyDescent="0.25">
      <c r="A270" s="261"/>
      <c r="B270" s="261"/>
      <c r="C270" s="261"/>
      <c r="D270" s="261"/>
      <c r="E270" s="261"/>
      <c r="F270" s="261"/>
      <c r="G270" s="261"/>
      <c r="H270" s="261"/>
      <c r="I270" s="261"/>
      <c r="J270" s="261"/>
      <c r="K270" s="261"/>
      <c r="L270" s="261"/>
      <c r="M270" s="261"/>
      <c r="N270" s="261"/>
      <c r="O270" s="261"/>
      <c r="P270" s="261"/>
      <c r="Q270" s="261"/>
      <c r="R270" s="261"/>
      <c r="S270" s="261"/>
      <c r="T270" s="261"/>
      <c r="U270" s="261"/>
      <c r="V270" s="261"/>
      <c r="W270" s="261"/>
      <c r="X270" s="261"/>
      <c r="Y270" s="261"/>
      <c r="Z270" s="261"/>
      <c r="AA270" s="261"/>
      <c r="AB270" s="261"/>
      <c r="AC270" s="261"/>
      <c r="AD270" s="261"/>
      <c r="AE270" s="261"/>
      <c r="AG270" s="181"/>
      <c r="AQ270" s="183">
        <v>41817</v>
      </c>
      <c r="AR270" s="184" t="s">
        <v>669</v>
      </c>
      <c r="AT270" s="182">
        <v>181</v>
      </c>
      <c r="AU270" s="182">
        <v>181</v>
      </c>
    </row>
    <row r="271" spans="1:47" ht="15.75" x14ac:dyDescent="0.25">
      <c r="A271" s="261"/>
      <c r="B271" s="261"/>
      <c r="C271" s="261"/>
      <c r="D271" s="261"/>
      <c r="E271" s="261"/>
      <c r="F271" s="261"/>
      <c r="G271" s="261"/>
      <c r="H271" s="261"/>
      <c r="I271" s="261"/>
      <c r="J271" s="261"/>
      <c r="K271" s="261"/>
      <c r="L271" s="261"/>
      <c r="M271" s="261"/>
      <c r="N271" s="261"/>
      <c r="O271" s="261"/>
      <c r="P271" s="261"/>
      <c r="Q271" s="261"/>
      <c r="R271" s="261"/>
      <c r="S271" s="261"/>
      <c r="T271" s="261"/>
      <c r="U271" s="261"/>
      <c r="V271" s="261"/>
      <c r="W271" s="261"/>
      <c r="X271" s="261"/>
      <c r="Y271" s="261"/>
      <c r="Z271" s="261"/>
      <c r="AA271" s="261"/>
      <c r="AB271" s="261"/>
      <c r="AC271" s="261"/>
      <c r="AD271" s="261"/>
      <c r="AE271" s="261"/>
      <c r="AG271" s="181"/>
      <c r="AQ271" s="183">
        <v>41818</v>
      </c>
      <c r="AR271" s="184" t="s">
        <v>670</v>
      </c>
      <c r="AS271" s="182" t="s">
        <v>216</v>
      </c>
      <c r="AT271" s="182">
        <v>181</v>
      </c>
      <c r="AU271" s="182" t="s">
        <v>2442</v>
      </c>
    </row>
    <row r="272" spans="1:47" ht="15.75" x14ac:dyDescent="0.25">
      <c r="A272" s="261"/>
      <c r="B272" s="261"/>
      <c r="C272" s="261"/>
      <c r="D272" s="261"/>
      <c r="E272" s="261"/>
      <c r="F272" s="261"/>
      <c r="G272" s="261"/>
      <c r="H272" s="261"/>
      <c r="I272" s="261"/>
      <c r="J272" s="261"/>
      <c r="K272" s="261"/>
      <c r="L272" s="261"/>
      <c r="M272" s="261"/>
      <c r="N272" s="261"/>
      <c r="O272" s="261"/>
      <c r="P272" s="261"/>
      <c r="Q272" s="261"/>
      <c r="R272" s="261"/>
      <c r="S272" s="261"/>
      <c r="T272" s="261"/>
      <c r="U272" s="261"/>
      <c r="V272" s="261"/>
      <c r="W272" s="261"/>
      <c r="X272" s="261"/>
      <c r="Y272" s="261"/>
      <c r="Z272" s="261"/>
      <c r="AA272" s="261"/>
      <c r="AB272" s="261"/>
      <c r="AC272" s="261"/>
      <c r="AD272" s="261"/>
      <c r="AE272" s="261"/>
      <c r="AG272" s="181"/>
      <c r="AQ272" s="183">
        <v>41819</v>
      </c>
      <c r="AR272" s="184" t="s">
        <v>2443</v>
      </c>
      <c r="AS272" s="182" t="s">
        <v>216</v>
      </c>
      <c r="AT272" s="182">
        <v>181</v>
      </c>
      <c r="AU272" s="182" t="s">
        <v>2442</v>
      </c>
    </row>
    <row r="273" spans="1:47" ht="15.75" x14ac:dyDescent="0.25">
      <c r="A273" s="261"/>
      <c r="B273" s="261"/>
      <c r="C273" s="261"/>
      <c r="D273" s="261"/>
      <c r="E273" s="261"/>
      <c r="F273" s="261"/>
      <c r="G273" s="261"/>
      <c r="H273" s="261"/>
      <c r="I273" s="261"/>
      <c r="J273" s="261"/>
      <c r="K273" s="261"/>
      <c r="L273" s="261"/>
      <c r="M273" s="261"/>
      <c r="N273" s="261"/>
      <c r="O273" s="261"/>
      <c r="P273" s="261"/>
      <c r="Q273" s="261"/>
      <c r="R273" s="261"/>
      <c r="S273" s="261"/>
      <c r="T273" s="261"/>
      <c r="U273" s="261"/>
      <c r="V273" s="261"/>
      <c r="W273" s="261"/>
      <c r="X273" s="261"/>
      <c r="Y273" s="261"/>
      <c r="Z273" s="261"/>
      <c r="AA273" s="261"/>
      <c r="AB273" s="261"/>
      <c r="AC273" s="261"/>
      <c r="AD273" s="261"/>
      <c r="AE273" s="261"/>
      <c r="AG273" s="181"/>
      <c r="AQ273" s="183">
        <v>41820</v>
      </c>
      <c r="AR273" s="184" t="s">
        <v>2444</v>
      </c>
      <c r="AT273" s="182">
        <v>182</v>
      </c>
      <c r="AU273" s="182">
        <v>182</v>
      </c>
    </row>
    <row r="274" spans="1:47" ht="15.75" x14ac:dyDescent="0.25">
      <c r="A274" s="261"/>
      <c r="B274" s="261"/>
      <c r="C274" s="261"/>
      <c r="D274" s="261"/>
      <c r="E274" s="261"/>
      <c r="F274" s="261"/>
      <c r="G274" s="261"/>
      <c r="H274" s="261"/>
      <c r="I274" s="261"/>
      <c r="J274" s="261"/>
      <c r="K274" s="261"/>
      <c r="L274" s="261"/>
      <c r="M274" s="261"/>
      <c r="N274" s="261"/>
      <c r="O274" s="261"/>
      <c r="P274" s="261"/>
      <c r="Q274" s="261"/>
      <c r="R274" s="261"/>
      <c r="S274" s="261"/>
      <c r="T274" s="261"/>
      <c r="U274" s="261"/>
      <c r="V274" s="261"/>
      <c r="W274" s="261"/>
      <c r="X274" s="261"/>
      <c r="Y274" s="261"/>
      <c r="Z274" s="261"/>
      <c r="AA274" s="261"/>
      <c r="AB274" s="261"/>
      <c r="AC274" s="261"/>
      <c r="AD274" s="261"/>
      <c r="AE274" s="261"/>
      <c r="AG274" s="181"/>
      <c r="AQ274" s="183">
        <v>41821</v>
      </c>
      <c r="AR274" s="184" t="s">
        <v>701</v>
      </c>
      <c r="AT274" s="182">
        <v>183</v>
      </c>
      <c r="AU274" s="182">
        <v>183</v>
      </c>
    </row>
    <row r="275" spans="1:47" ht="15.75" x14ac:dyDescent="0.25">
      <c r="A275" s="261"/>
      <c r="B275" s="261"/>
      <c r="C275" s="261"/>
      <c r="D275" s="261"/>
      <c r="E275" s="261"/>
      <c r="F275" s="261"/>
      <c r="G275" s="261"/>
      <c r="H275" s="261"/>
      <c r="I275" s="261"/>
      <c r="J275" s="261"/>
      <c r="K275" s="261"/>
      <c r="L275" s="261"/>
      <c r="M275" s="261"/>
      <c r="N275" s="261"/>
      <c r="O275" s="261"/>
      <c r="P275" s="261"/>
      <c r="Q275" s="261"/>
      <c r="R275" s="261"/>
      <c r="S275" s="261"/>
      <c r="T275" s="261"/>
      <c r="U275" s="261"/>
      <c r="V275" s="261"/>
      <c r="W275" s="261"/>
      <c r="X275" s="261"/>
      <c r="Y275" s="261"/>
      <c r="Z275" s="261"/>
      <c r="AA275" s="261"/>
      <c r="AB275" s="261"/>
      <c r="AC275" s="261"/>
      <c r="AD275" s="261"/>
      <c r="AE275" s="261"/>
      <c r="AG275" s="181"/>
      <c r="AQ275" s="183">
        <v>41822</v>
      </c>
      <c r="AR275" s="184" t="s">
        <v>667</v>
      </c>
      <c r="AT275" s="182">
        <v>184</v>
      </c>
      <c r="AU275" s="182">
        <v>184</v>
      </c>
    </row>
    <row r="276" spans="1:47" ht="15.75" x14ac:dyDescent="0.25">
      <c r="A276" s="261"/>
      <c r="B276" s="261"/>
      <c r="C276" s="261"/>
      <c r="D276" s="261"/>
      <c r="E276" s="261"/>
      <c r="F276" s="261"/>
      <c r="G276" s="261"/>
      <c r="H276" s="261"/>
      <c r="I276" s="261"/>
      <c r="J276" s="261"/>
      <c r="K276" s="261"/>
      <c r="L276" s="261"/>
      <c r="M276" s="261"/>
      <c r="N276" s="261"/>
      <c r="O276" s="261"/>
      <c r="P276" s="261"/>
      <c r="Q276" s="261"/>
      <c r="R276" s="261"/>
      <c r="S276" s="261"/>
      <c r="T276" s="261"/>
      <c r="U276" s="261"/>
      <c r="V276" s="261"/>
      <c r="W276" s="261"/>
      <c r="X276" s="261"/>
      <c r="Y276" s="261"/>
      <c r="Z276" s="261"/>
      <c r="AA276" s="261"/>
      <c r="AB276" s="261"/>
      <c r="AC276" s="261"/>
      <c r="AD276" s="261"/>
      <c r="AE276" s="261"/>
      <c r="AG276" s="181"/>
      <c r="AQ276" s="183">
        <v>41823</v>
      </c>
      <c r="AR276" s="184" t="s">
        <v>668</v>
      </c>
      <c r="AT276" s="182">
        <v>185</v>
      </c>
      <c r="AU276" s="182">
        <v>185</v>
      </c>
    </row>
    <row r="277" spans="1:47" ht="15.75" x14ac:dyDescent="0.25">
      <c r="A277" s="261"/>
      <c r="B277" s="261"/>
      <c r="C277" s="261"/>
      <c r="D277" s="261"/>
      <c r="E277" s="261"/>
      <c r="F277" s="261"/>
      <c r="G277" s="261"/>
      <c r="H277" s="261"/>
      <c r="I277" s="261"/>
      <c r="J277" s="261"/>
      <c r="K277" s="261"/>
      <c r="L277" s="261"/>
      <c r="M277" s="261"/>
      <c r="N277" s="261"/>
      <c r="O277" s="261"/>
      <c r="P277" s="261"/>
      <c r="Q277" s="261"/>
      <c r="R277" s="261"/>
      <c r="S277" s="261"/>
      <c r="T277" s="261"/>
      <c r="U277" s="261"/>
      <c r="V277" s="261"/>
      <c r="W277" s="261"/>
      <c r="X277" s="261"/>
      <c r="Y277" s="261"/>
      <c r="Z277" s="261"/>
      <c r="AA277" s="261"/>
      <c r="AB277" s="261"/>
      <c r="AC277" s="261"/>
      <c r="AD277" s="261"/>
      <c r="AE277" s="261"/>
      <c r="AG277" s="181"/>
      <c r="AQ277" s="183">
        <v>41824</v>
      </c>
      <c r="AR277" s="184" t="s">
        <v>669</v>
      </c>
      <c r="AT277" s="182">
        <v>186</v>
      </c>
      <c r="AU277" s="182">
        <v>186</v>
      </c>
    </row>
    <row r="278" spans="1:47" ht="15.75" x14ac:dyDescent="0.25">
      <c r="A278" s="261"/>
      <c r="B278" s="261"/>
      <c r="C278" s="261"/>
      <c r="D278" s="261"/>
      <c r="E278" s="261"/>
      <c r="F278" s="261"/>
      <c r="G278" s="261"/>
      <c r="H278" s="261"/>
      <c r="I278" s="261"/>
      <c r="J278" s="261"/>
      <c r="K278" s="261"/>
      <c r="L278" s="261"/>
      <c r="M278" s="261"/>
      <c r="N278" s="261"/>
      <c r="O278" s="261"/>
      <c r="P278" s="261"/>
      <c r="Q278" s="261"/>
      <c r="R278" s="261"/>
      <c r="S278" s="261"/>
      <c r="T278" s="261"/>
      <c r="U278" s="261"/>
      <c r="V278" s="261"/>
      <c r="W278" s="261"/>
      <c r="X278" s="261"/>
      <c r="Y278" s="261"/>
      <c r="Z278" s="261"/>
      <c r="AA278" s="261"/>
      <c r="AB278" s="261"/>
      <c r="AC278" s="261"/>
      <c r="AD278" s="261"/>
      <c r="AE278" s="261"/>
      <c r="AG278" s="181"/>
      <c r="AQ278" s="183">
        <v>41825</v>
      </c>
      <c r="AR278" s="184" t="s">
        <v>670</v>
      </c>
      <c r="AS278" s="182" t="s">
        <v>216</v>
      </c>
      <c r="AT278" s="182">
        <v>186</v>
      </c>
      <c r="AU278" s="182" t="s">
        <v>2442</v>
      </c>
    </row>
    <row r="279" spans="1:47" ht="15.75" x14ac:dyDescent="0.25">
      <c r="A279" s="261"/>
      <c r="B279" s="261"/>
      <c r="C279" s="261"/>
      <c r="D279" s="261"/>
      <c r="E279" s="261"/>
      <c r="F279" s="261"/>
      <c r="G279" s="261"/>
      <c r="H279" s="261"/>
      <c r="I279" s="261"/>
      <c r="J279" s="261"/>
      <c r="K279" s="261"/>
      <c r="L279" s="261"/>
      <c r="M279" s="261"/>
      <c r="N279" s="261"/>
      <c r="O279" s="261"/>
      <c r="P279" s="261"/>
      <c r="Q279" s="261"/>
      <c r="R279" s="261"/>
      <c r="S279" s="261"/>
      <c r="T279" s="261"/>
      <c r="U279" s="261"/>
      <c r="V279" s="261"/>
      <c r="W279" s="261"/>
      <c r="X279" s="261"/>
      <c r="Y279" s="261"/>
      <c r="Z279" s="261"/>
      <c r="AA279" s="261"/>
      <c r="AB279" s="261"/>
      <c r="AC279" s="261"/>
      <c r="AD279" s="261"/>
      <c r="AE279" s="261"/>
      <c r="AG279" s="181"/>
      <c r="AQ279" s="183">
        <v>41826</v>
      </c>
      <c r="AR279" s="184" t="s">
        <v>2443</v>
      </c>
      <c r="AS279" s="182" t="s">
        <v>216</v>
      </c>
      <c r="AT279" s="182">
        <v>186</v>
      </c>
      <c r="AU279" s="182" t="s">
        <v>2442</v>
      </c>
    </row>
    <row r="280" spans="1:47" ht="15.75" x14ac:dyDescent="0.25">
      <c r="A280" s="261"/>
      <c r="B280" s="261"/>
      <c r="C280" s="261"/>
      <c r="D280" s="261"/>
      <c r="E280" s="261"/>
      <c r="F280" s="261"/>
      <c r="G280" s="261"/>
      <c r="H280" s="261"/>
      <c r="I280" s="261"/>
      <c r="J280" s="261"/>
      <c r="K280" s="261"/>
      <c r="L280" s="261"/>
      <c r="M280" s="261"/>
      <c r="N280" s="261"/>
      <c r="O280" s="261"/>
      <c r="P280" s="261"/>
      <c r="Q280" s="261"/>
      <c r="R280" s="261"/>
      <c r="S280" s="261"/>
      <c r="T280" s="261"/>
      <c r="U280" s="261"/>
      <c r="V280" s="261"/>
      <c r="W280" s="261"/>
      <c r="X280" s="261"/>
      <c r="Y280" s="261"/>
      <c r="Z280" s="261"/>
      <c r="AA280" s="261"/>
      <c r="AB280" s="261"/>
      <c r="AC280" s="261"/>
      <c r="AD280" s="261"/>
      <c r="AE280" s="261"/>
      <c r="AG280" s="181"/>
      <c r="AQ280" s="183">
        <v>41827</v>
      </c>
      <c r="AR280" s="184" t="s">
        <v>2444</v>
      </c>
      <c r="AT280" s="182">
        <v>187</v>
      </c>
      <c r="AU280" s="182">
        <v>187</v>
      </c>
    </row>
    <row r="281" spans="1:47" ht="15.75" x14ac:dyDescent="0.25">
      <c r="A281" s="261"/>
      <c r="B281" s="261"/>
      <c r="C281" s="261"/>
      <c r="D281" s="261"/>
      <c r="E281" s="261"/>
      <c r="F281" s="261"/>
      <c r="G281" s="261"/>
      <c r="H281" s="261"/>
      <c r="I281" s="261"/>
      <c r="J281" s="261"/>
      <c r="K281" s="261"/>
      <c r="L281" s="261"/>
      <c r="M281" s="261"/>
      <c r="N281" s="261"/>
      <c r="O281" s="261"/>
      <c r="P281" s="261"/>
      <c r="Q281" s="261"/>
      <c r="R281" s="261"/>
      <c r="S281" s="261"/>
      <c r="T281" s="261"/>
      <c r="U281" s="261"/>
      <c r="V281" s="261"/>
      <c r="W281" s="261"/>
      <c r="X281" s="261"/>
      <c r="Y281" s="261"/>
      <c r="Z281" s="261"/>
      <c r="AA281" s="261"/>
      <c r="AB281" s="261"/>
      <c r="AC281" s="261"/>
      <c r="AD281" s="261"/>
      <c r="AE281" s="261"/>
      <c r="AG281" s="181"/>
      <c r="AQ281" s="183">
        <v>41828</v>
      </c>
      <c r="AR281" s="184" t="s">
        <v>701</v>
      </c>
      <c r="AT281" s="182">
        <v>188</v>
      </c>
      <c r="AU281" s="182">
        <v>188</v>
      </c>
    </row>
    <row r="282" spans="1:47" ht="15.75" x14ac:dyDescent="0.25">
      <c r="A282" s="261"/>
      <c r="B282" s="261"/>
      <c r="C282" s="261"/>
      <c r="D282" s="261"/>
      <c r="E282" s="261"/>
      <c r="F282" s="261"/>
      <c r="G282" s="261"/>
      <c r="H282" s="261"/>
      <c r="I282" s="261"/>
      <c r="J282" s="261"/>
      <c r="K282" s="261"/>
      <c r="L282" s="261"/>
      <c r="M282" s="261"/>
      <c r="N282" s="261"/>
      <c r="O282" s="261"/>
      <c r="P282" s="261"/>
      <c r="Q282" s="261"/>
      <c r="R282" s="261"/>
      <c r="S282" s="261"/>
      <c r="T282" s="261"/>
      <c r="U282" s="261"/>
      <c r="V282" s="261"/>
      <c r="W282" s="261"/>
      <c r="X282" s="261"/>
      <c r="Y282" s="261"/>
      <c r="Z282" s="261"/>
      <c r="AA282" s="261"/>
      <c r="AB282" s="261"/>
      <c r="AC282" s="261"/>
      <c r="AD282" s="261"/>
      <c r="AE282" s="261"/>
      <c r="AG282" s="181"/>
      <c r="AQ282" s="183">
        <v>41829</v>
      </c>
      <c r="AR282" s="184" t="s">
        <v>667</v>
      </c>
      <c r="AT282" s="182">
        <v>189</v>
      </c>
      <c r="AU282" s="182">
        <v>189</v>
      </c>
    </row>
    <row r="283" spans="1:47" ht="15.75" x14ac:dyDescent="0.25">
      <c r="A283" s="261"/>
      <c r="B283" s="261"/>
      <c r="C283" s="261"/>
      <c r="D283" s="261"/>
      <c r="E283" s="261"/>
      <c r="F283" s="261"/>
      <c r="G283" s="261"/>
      <c r="H283" s="261"/>
      <c r="I283" s="261"/>
      <c r="J283" s="261"/>
      <c r="K283" s="261"/>
      <c r="L283" s="261"/>
      <c r="M283" s="261"/>
      <c r="N283" s="261"/>
      <c r="O283" s="261"/>
      <c r="P283" s="261"/>
      <c r="Q283" s="261"/>
      <c r="R283" s="261"/>
      <c r="S283" s="261"/>
      <c r="T283" s="261"/>
      <c r="U283" s="261"/>
      <c r="V283" s="261"/>
      <c r="W283" s="261"/>
      <c r="X283" s="261"/>
      <c r="Y283" s="261"/>
      <c r="Z283" s="261"/>
      <c r="AA283" s="261"/>
      <c r="AB283" s="261"/>
      <c r="AC283" s="261"/>
      <c r="AD283" s="261"/>
      <c r="AE283" s="261"/>
      <c r="AG283" s="181"/>
      <c r="AQ283" s="183">
        <v>41830</v>
      </c>
      <c r="AR283" s="184" t="s">
        <v>668</v>
      </c>
      <c r="AT283" s="182">
        <v>190</v>
      </c>
      <c r="AU283" s="182">
        <v>190</v>
      </c>
    </row>
    <row r="284" spans="1:47" ht="15.75" x14ac:dyDescent="0.25">
      <c r="A284" s="261"/>
      <c r="B284" s="261"/>
      <c r="C284" s="261"/>
      <c r="D284" s="261"/>
      <c r="E284" s="261"/>
      <c r="F284" s="261"/>
      <c r="G284" s="261"/>
      <c r="H284" s="261"/>
      <c r="I284" s="261"/>
      <c r="J284" s="261"/>
      <c r="K284" s="261"/>
      <c r="L284" s="261"/>
      <c r="M284" s="261"/>
      <c r="N284" s="261"/>
      <c r="O284" s="261"/>
      <c r="P284" s="261"/>
      <c r="Q284" s="261"/>
      <c r="R284" s="261"/>
      <c r="S284" s="261"/>
      <c r="T284" s="261"/>
      <c r="U284" s="261"/>
      <c r="V284" s="261"/>
      <c r="W284" s="261"/>
      <c r="X284" s="261"/>
      <c r="Y284" s="261"/>
      <c r="Z284" s="261"/>
      <c r="AA284" s="261"/>
      <c r="AB284" s="261"/>
      <c r="AC284" s="261"/>
      <c r="AD284" s="261"/>
      <c r="AE284" s="261"/>
      <c r="AG284" s="181"/>
      <c r="AQ284" s="183">
        <v>41831</v>
      </c>
      <c r="AR284" s="184" t="s">
        <v>669</v>
      </c>
      <c r="AT284" s="182">
        <v>191</v>
      </c>
      <c r="AU284" s="182">
        <v>191</v>
      </c>
    </row>
    <row r="285" spans="1:47" ht="15.75" x14ac:dyDescent="0.25">
      <c r="A285" s="261"/>
      <c r="B285" s="261"/>
      <c r="C285" s="261"/>
      <c r="D285" s="261"/>
      <c r="E285" s="261"/>
      <c r="F285" s="261"/>
      <c r="G285" s="261"/>
      <c r="H285" s="261"/>
      <c r="I285" s="261"/>
      <c r="J285" s="261"/>
      <c r="K285" s="261"/>
      <c r="L285" s="261"/>
      <c r="M285" s="261"/>
      <c r="N285" s="261"/>
      <c r="O285" s="261"/>
      <c r="P285" s="261"/>
      <c r="Q285" s="261"/>
      <c r="R285" s="261"/>
      <c r="S285" s="261"/>
      <c r="T285" s="261"/>
      <c r="U285" s="261"/>
      <c r="V285" s="261"/>
      <c r="W285" s="261"/>
      <c r="X285" s="261"/>
      <c r="Y285" s="261"/>
      <c r="Z285" s="261"/>
      <c r="AA285" s="261"/>
      <c r="AB285" s="261"/>
      <c r="AC285" s="261"/>
      <c r="AD285" s="261"/>
      <c r="AE285" s="261"/>
      <c r="AG285" s="181"/>
      <c r="AQ285" s="183">
        <v>41832</v>
      </c>
      <c r="AR285" s="184" t="s">
        <v>670</v>
      </c>
      <c r="AS285" s="182" t="s">
        <v>216</v>
      </c>
      <c r="AT285" s="182">
        <v>191</v>
      </c>
      <c r="AU285" s="182" t="s">
        <v>2442</v>
      </c>
    </row>
    <row r="286" spans="1:47" ht="15.75" x14ac:dyDescent="0.25">
      <c r="A286" s="261"/>
      <c r="B286" s="261"/>
      <c r="C286" s="261"/>
      <c r="D286" s="261"/>
      <c r="E286" s="261"/>
      <c r="F286" s="261"/>
      <c r="G286" s="261"/>
      <c r="H286" s="261"/>
      <c r="I286" s="261"/>
      <c r="J286" s="261"/>
      <c r="K286" s="261"/>
      <c r="L286" s="261"/>
      <c r="M286" s="261"/>
      <c r="N286" s="261"/>
      <c r="O286" s="261"/>
      <c r="P286" s="261"/>
      <c r="Q286" s="261"/>
      <c r="R286" s="261"/>
      <c r="S286" s="261"/>
      <c r="T286" s="261"/>
      <c r="U286" s="261"/>
      <c r="V286" s="261"/>
      <c r="W286" s="261"/>
      <c r="X286" s="261"/>
      <c r="Y286" s="261"/>
      <c r="Z286" s="261"/>
      <c r="AA286" s="261"/>
      <c r="AB286" s="261"/>
      <c r="AC286" s="261"/>
      <c r="AD286" s="261"/>
      <c r="AE286" s="261"/>
      <c r="AG286" s="181"/>
      <c r="AQ286" s="183">
        <v>41833</v>
      </c>
      <c r="AR286" s="184" t="s">
        <v>2443</v>
      </c>
      <c r="AS286" s="182" t="s">
        <v>216</v>
      </c>
      <c r="AT286" s="182">
        <v>191</v>
      </c>
      <c r="AU286" s="182" t="s">
        <v>2442</v>
      </c>
    </row>
    <row r="287" spans="1:47" ht="15.75" x14ac:dyDescent="0.25">
      <c r="A287" s="261"/>
      <c r="B287" s="261"/>
      <c r="C287" s="261"/>
      <c r="D287" s="261"/>
      <c r="E287" s="261"/>
      <c r="F287" s="261"/>
      <c r="G287" s="261"/>
      <c r="H287" s="261"/>
      <c r="I287" s="261"/>
      <c r="J287" s="261"/>
      <c r="K287" s="261"/>
      <c r="L287" s="261"/>
      <c r="M287" s="261"/>
      <c r="N287" s="261"/>
      <c r="O287" s="261"/>
      <c r="P287" s="261"/>
      <c r="Q287" s="261"/>
      <c r="R287" s="261"/>
      <c r="S287" s="261"/>
      <c r="T287" s="261"/>
      <c r="U287" s="261"/>
      <c r="V287" s="261"/>
      <c r="W287" s="261"/>
      <c r="X287" s="261"/>
      <c r="Y287" s="261"/>
      <c r="Z287" s="261"/>
      <c r="AA287" s="261"/>
      <c r="AB287" s="261"/>
      <c r="AC287" s="261"/>
      <c r="AD287" s="261"/>
      <c r="AE287" s="261"/>
      <c r="AG287" s="181"/>
      <c r="AQ287" s="183">
        <v>41834</v>
      </c>
      <c r="AR287" s="184" t="s">
        <v>2444</v>
      </c>
      <c r="AT287" s="182">
        <v>192</v>
      </c>
      <c r="AU287" s="182">
        <v>192</v>
      </c>
    </row>
    <row r="288" spans="1:47" ht="15.75" x14ac:dyDescent="0.25">
      <c r="A288" s="261"/>
      <c r="B288" s="261"/>
      <c r="C288" s="261"/>
      <c r="D288" s="261"/>
      <c r="E288" s="261"/>
      <c r="F288" s="261"/>
      <c r="G288" s="261"/>
      <c r="H288" s="261"/>
      <c r="I288" s="261"/>
      <c r="J288" s="261"/>
      <c r="K288" s="261"/>
      <c r="L288" s="261"/>
      <c r="M288" s="261"/>
      <c r="N288" s="261"/>
      <c r="O288" s="261"/>
      <c r="P288" s="261"/>
      <c r="Q288" s="261"/>
      <c r="R288" s="261"/>
      <c r="S288" s="261"/>
      <c r="T288" s="261"/>
      <c r="U288" s="261"/>
      <c r="V288" s="261"/>
      <c r="W288" s="261"/>
      <c r="X288" s="261"/>
      <c r="Y288" s="261"/>
      <c r="Z288" s="261"/>
      <c r="AA288" s="261"/>
      <c r="AB288" s="261"/>
      <c r="AC288" s="261"/>
      <c r="AD288" s="261"/>
      <c r="AE288" s="261"/>
      <c r="AG288" s="181"/>
      <c r="AQ288" s="183">
        <v>41835</v>
      </c>
      <c r="AR288" s="184" t="s">
        <v>701</v>
      </c>
      <c r="AT288" s="182">
        <v>193</v>
      </c>
      <c r="AU288" s="182">
        <v>193</v>
      </c>
    </row>
    <row r="289" spans="1:47" ht="15.75" x14ac:dyDescent="0.25">
      <c r="A289" s="261"/>
      <c r="B289" s="261"/>
      <c r="C289" s="261"/>
      <c r="D289" s="261"/>
      <c r="E289" s="261"/>
      <c r="F289" s="261"/>
      <c r="G289" s="261"/>
      <c r="H289" s="261"/>
      <c r="I289" s="261"/>
      <c r="J289" s="261"/>
      <c r="K289" s="261"/>
      <c r="L289" s="261"/>
      <c r="M289" s="261"/>
      <c r="N289" s="261"/>
      <c r="O289" s="261"/>
      <c r="P289" s="261"/>
      <c r="Q289" s="261"/>
      <c r="R289" s="261"/>
      <c r="S289" s="261"/>
      <c r="T289" s="261"/>
      <c r="U289" s="261"/>
      <c r="V289" s="261"/>
      <c r="W289" s="261"/>
      <c r="X289" s="261"/>
      <c r="Y289" s="261"/>
      <c r="Z289" s="261"/>
      <c r="AA289" s="261"/>
      <c r="AB289" s="261"/>
      <c r="AC289" s="261"/>
      <c r="AD289" s="261"/>
      <c r="AE289" s="261"/>
      <c r="AG289" s="181"/>
      <c r="AQ289" s="183">
        <v>41836</v>
      </c>
      <c r="AR289" s="184" t="s">
        <v>667</v>
      </c>
      <c r="AT289" s="182">
        <v>194</v>
      </c>
      <c r="AU289" s="182">
        <v>194</v>
      </c>
    </row>
    <row r="290" spans="1:47" ht="15.75" x14ac:dyDescent="0.25">
      <c r="A290" s="261"/>
      <c r="B290" s="261"/>
      <c r="C290" s="261"/>
      <c r="D290" s="261"/>
      <c r="E290" s="261"/>
      <c r="F290" s="261"/>
      <c r="G290" s="261"/>
      <c r="H290" s="261"/>
      <c r="I290" s="261"/>
      <c r="J290" s="261"/>
      <c r="K290" s="261"/>
      <c r="L290" s="261"/>
      <c r="M290" s="261"/>
      <c r="N290" s="261"/>
      <c r="O290" s="261"/>
      <c r="P290" s="261"/>
      <c r="Q290" s="261"/>
      <c r="R290" s="261"/>
      <c r="S290" s="261"/>
      <c r="T290" s="261"/>
      <c r="U290" s="261"/>
      <c r="V290" s="261"/>
      <c r="W290" s="261"/>
      <c r="X290" s="261"/>
      <c r="Y290" s="261"/>
      <c r="Z290" s="261"/>
      <c r="AA290" s="261"/>
      <c r="AB290" s="261"/>
      <c r="AC290" s="261"/>
      <c r="AD290" s="261"/>
      <c r="AE290" s="261"/>
      <c r="AG290" s="181"/>
      <c r="AQ290" s="183">
        <v>41837</v>
      </c>
      <c r="AR290" s="184" t="s">
        <v>668</v>
      </c>
      <c r="AT290" s="182">
        <v>195</v>
      </c>
      <c r="AU290" s="182">
        <v>195</v>
      </c>
    </row>
    <row r="291" spans="1:47" ht="15.75" x14ac:dyDescent="0.25">
      <c r="A291" s="261"/>
      <c r="B291" s="261"/>
      <c r="C291" s="261"/>
      <c r="D291" s="261"/>
      <c r="E291" s="261"/>
      <c r="F291" s="261"/>
      <c r="G291" s="261"/>
      <c r="H291" s="261"/>
      <c r="I291" s="261"/>
      <c r="J291" s="261"/>
      <c r="K291" s="261"/>
      <c r="L291" s="261"/>
      <c r="M291" s="261"/>
      <c r="N291" s="261"/>
      <c r="O291" s="261"/>
      <c r="P291" s="261"/>
      <c r="Q291" s="261"/>
      <c r="R291" s="261"/>
      <c r="S291" s="261"/>
      <c r="T291" s="261"/>
      <c r="U291" s="261"/>
      <c r="V291" s="261"/>
      <c r="W291" s="261"/>
      <c r="X291" s="261"/>
      <c r="Y291" s="261"/>
      <c r="Z291" s="261"/>
      <c r="AA291" s="261"/>
      <c r="AB291" s="261"/>
      <c r="AC291" s="261"/>
      <c r="AD291" s="261"/>
      <c r="AE291" s="261"/>
      <c r="AG291" s="181"/>
      <c r="AQ291" s="183">
        <v>41838</v>
      </c>
      <c r="AR291" s="184" t="s">
        <v>669</v>
      </c>
      <c r="AT291" s="182">
        <v>196</v>
      </c>
      <c r="AU291" s="182">
        <v>196</v>
      </c>
    </row>
    <row r="292" spans="1:47" ht="15.75" x14ac:dyDescent="0.25">
      <c r="A292" s="261"/>
      <c r="B292" s="261"/>
      <c r="C292" s="261"/>
      <c r="D292" s="261"/>
      <c r="E292" s="261"/>
      <c r="F292" s="261"/>
      <c r="G292" s="261"/>
      <c r="H292" s="261"/>
      <c r="I292" s="261"/>
      <c r="J292" s="261"/>
      <c r="K292" s="261"/>
      <c r="L292" s="261"/>
      <c r="M292" s="261"/>
      <c r="N292" s="261"/>
      <c r="O292" s="261"/>
      <c r="P292" s="261"/>
      <c r="Q292" s="261"/>
      <c r="R292" s="261"/>
      <c r="S292" s="261"/>
      <c r="T292" s="261"/>
      <c r="U292" s="261"/>
      <c r="V292" s="261"/>
      <c r="W292" s="261"/>
      <c r="X292" s="261"/>
      <c r="Y292" s="261"/>
      <c r="Z292" s="261"/>
      <c r="AA292" s="261"/>
      <c r="AB292" s="261"/>
      <c r="AC292" s="261"/>
      <c r="AD292" s="261"/>
      <c r="AE292" s="261"/>
      <c r="AG292" s="181"/>
      <c r="AQ292" s="183">
        <v>41839</v>
      </c>
      <c r="AR292" s="184" t="s">
        <v>670</v>
      </c>
      <c r="AS292" s="182" t="s">
        <v>216</v>
      </c>
      <c r="AT292" s="182">
        <v>196</v>
      </c>
      <c r="AU292" s="182" t="s">
        <v>2442</v>
      </c>
    </row>
    <row r="293" spans="1:47" ht="15.75" x14ac:dyDescent="0.25">
      <c r="A293" s="261"/>
      <c r="B293" s="261"/>
      <c r="C293" s="261"/>
      <c r="D293" s="261"/>
      <c r="E293" s="261"/>
      <c r="F293" s="261"/>
      <c r="G293" s="261"/>
      <c r="H293" s="261"/>
      <c r="I293" s="261"/>
      <c r="J293" s="261"/>
      <c r="K293" s="261"/>
      <c r="L293" s="261"/>
      <c r="M293" s="261"/>
      <c r="N293" s="261"/>
      <c r="O293" s="261"/>
      <c r="P293" s="261"/>
      <c r="Q293" s="261"/>
      <c r="R293" s="261"/>
      <c r="S293" s="261"/>
      <c r="T293" s="261"/>
      <c r="U293" s="261"/>
      <c r="V293" s="261"/>
      <c r="W293" s="261"/>
      <c r="X293" s="261"/>
      <c r="Y293" s="261"/>
      <c r="Z293" s="261"/>
      <c r="AA293" s="261"/>
      <c r="AB293" s="261"/>
      <c r="AC293" s="261"/>
      <c r="AD293" s="261"/>
      <c r="AE293" s="261"/>
      <c r="AG293" s="181"/>
      <c r="AQ293" s="183">
        <v>41840</v>
      </c>
      <c r="AR293" s="184" t="s">
        <v>2443</v>
      </c>
      <c r="AS293" s="182" t="s">
        <v>216</v>
      </c>
      <c r="AT293" s="182">
        <v>196</v>
      </c>
      <c r="AU293" s="182" t="s">
        <v>2442</v>
      </c>
    </row>
    <row r="294" spans="1:47" ht="15.75" x14ac:dyDescent="0.25">
      <c r="A294" s="261"/>
      <c r="B294" s="261"/>
      <c r="C294" s="261"/>
      <c r="D294" s="261"/>
      <c r="E294" s="261"/>
      <c r="F294" s="261"/>
      <c r="G294" s="261"/>
      <c r="H294" s="261"/>
      <c r="I294" s="261"/>
      <c r="J294" s="261"/>
      <c r="K294" s="261"/>
      <c r="L294" s="261"/>
      <c r="M294" s="261"/>
      <c r="N294" s="261"/>
      <c r="O294" s="261"/>
      <c r="P294" s="261"/>
      <c r="Q294" s="261"/>
      <c r="R294" s="261"/>
      <c r="S294" s="261"/>
      <c r="T294" s="261"/>
      <c r="U294" s="261"/>
      <c r="V294" s="261"/>
      <c r="W294" s="261"/>
      <c r="X294" s="261"/>
      <c r="Y294" s="261"/>
      <c r="Z294" s="261"/>
      <c r="AA294" s="261"/>
      <c r="AB294" s="261"/>
      <c r="AC294" s="261"/>
      <c r="AD294" s="261"/>
      <c r="AE294" s="261"/>
      <c r="AG294" s="181"/>
      <c r="AQ294" s="183">
        <v>41841</v>
      </c>
      <c r="AR294" s="184" t="s">
        <v>2444</v>
      </c>
      <c r="AS294" s="182" t="s">
        <v>216</v>
      </c>
      <c r="AT294" s="182">
        <v>197</v>
      </c>
      <c r="AU294" s="182">
        <v>197</v>
      </c>
    </row>
    <row r="295" spans="1:47" ht="15.75" x14ac:dyDescent="0.25">
      <c r="A295" s="261"/>
      <c r="B295" s="261"/>
      <c r="C295" s="261"/>
      <c r="D295" s="261"/>
      <c r="E295" s="261"/>
      <c r="F295" s="261"/>
      <c r="G295" s="261"/>
      <c r="H295" s="261"/>
      <c r="I295" s="261"/>
      <c r="J295" s="261"/>
      <c r="K295" s="261"/>
      <c r="L295" s="261"/>
      <c r="M295" s="261"/>
      <c r="N295" s="261"/>
      <c r="O295" s="261"/>
      <c r="P295" s="261"/>
      <c r="Q295" s="261"/>
      <c r="R295" s="261"/>
      <c r="S295" s="261"/>
      <c r="T295" s="261"/>
      <c r="U295" s="261"/>
      <c r="V295" s="261"/>
      <c r="W295" s="261"/>
      <c r="X295" s="261"/>
      <c r="Y295" s="261"/>
      <c r="Z295" s="261"/>
      <c r="AA295" s="261"/>
      <c r="AB295" s="261"/>
      <c r="AC295" s="261"/>
      <c r="AD295" s="261"/>
      <c r="AE295" s="261"/>
      <c r="AG295" s="181"/>
      <c r="AQ295" s="183">
        <v>41842</v>
      </c>
      <c r="AR295" s="184" t="s">
        <v>701</v>
      </c>
      <c r="AT295" s="182">
        <v>198</v>
      </c>
      <c r="AU295" s="182">
        <v>198</v>
      </c>
    </row>
    <row r="296" spans="1:47" ht="15.75" x14ac:dyDescent="0.25">
      <c r="A296" s="261"/>
      <c r="B296" s="261"/>
      <c r="C296" s="261"/>
      <c r="D296" s="261"/>
      <c r="E296" s="261"/>
      <c r="F296" s="261"/>
      <c r="G296" s="261"/>
      <c r="H296" s="261"/>
      <c r="I296" s="261"/>
      <c r="J296" s="261"/>
      <c r="K296" s="261"/>
      <c r="L296" s="261"/>
      <c r="M296" s="261"/>
      <c r="N296" s="261"/>
      <c r="O296" s="261"/>
      <c r="P296" s="261"/>
      <c r="Q296" s="261"/>
      <c r="R296" s="261"/>
      <c r="S296" s="261"/>
      <c r="T296" s="261"/>
      <c r="U296" s="261"/>
      <c r="V296" s="261"/>
      <c r="W296" s="261"/>
      <c r="X296" s="261"/>
      <c r="Y296" s="261"/>
      <c r="Z296" s="261"/>
      <c r="AA296" s="261"/>
      <c r="AB296" s="261"/>
      <c r="AC296" s="261"/>
      <c r="AD296" s="261"/>
      <c r="AE296" s="261"/>
      <c r="AG296" s="181"/>
      <c r="AQ296" s="183">
        <v>41843</v>
      </c>
      <c r="AR296" s="184" t="s">
        <v>667</v>
      </c>
      <c r="AT296" s="182">
        <v>199</v>
      </c>
      <c r="AU296" s="182">
        <v>199</v>
      </c>
    </row>
    <row r="297" spans="1:47" ht="15.75" x14ac:dyDescent="0.25">
      <c r="A297" s="261"/>
      <c r="B297" s="261"/>
      <c r="C297" s="261"/>
      <c r="D297" s="261"/>
      <c r="E297" s="261"/>
      <c r="F297" s="261"/>
      <c r="G297" s="261"/>
      <c r="H297" s="261"/>
      <c r="I297" s="261"/>
      <c r="J297" s="261"/>
      <c r="K297" s="261"/>
      <c r="L297" s="261"/>
      <c r="M297" s="261"/>
      <c r="N297" s="261"/>
      <c r="O297" s="261"/>
      <c r="P297" s="261"/>
      <c r="Q297" s="261"/>
      <c r="R297" s="261"/>
      <c r="S297" s="261"/>
      <c r="T297" s="261"/>
      <c r="U297" s="261"/>
      <c r="V297" s="261"/>
      <c r="W297" s="261"/>
      <c r="X297" s="261"/>
      <c r="Y297" s="261"/>
      <c r="Z297" s="261"/>
      <c r="AA297" s="261"/>
      <c r="AB297" s="261"/>
      <c r="AC297" s="261"/>
      <c r="AD297" s="261"/>
      <c r="AE297" s="261"/>
      <c r="AG297" s="181"/>
      <c r="AQ297" s="183">
        <v>41844</v>
      </c>
      <c r="AR297" s="184" t="s">
        <v>668</v>
      </c>
      <c r="AT297" s="182">
        <v>200</v>
      </c>
      <c r="AU297" s="182">
        <v>200</v>
      </c>
    </row>
    <row r="298" spans="1:47" ht="15.75" x14ac:dyDescent="0.25">
      <c r="A298" s="261"/>
      <c r="B298" s="261"/>
      <c r="C298" s="261"/>
      <c r="D298" s="261"/>
      <c r="E298" s="261"/>
      <c r="F298" s="261"/>
      <c r="G298" s="261"/>
      <c r="H298" s="261"/>
      <c r="I298" s="261"/>
      <c r="J298" s="261"/>
      <c r="K298" s="261"/>
      <c r="L298" s="261"/>
      <c r="M298" s="261"/>
      <c r="N298" s="261"/>
      <c r="O298" s="261"/>
      <c r="P298" s="261"/>
      <c r="Q298" s="261"/>
      <c r="R298" s="261"/>
      <c r="S298" s="261"/>
      <c r="T298" s="261"/>
      <c r="U298" s="261"/>
      <c r="V298" s="261"/>
      <c r="W298" s="261"/>
      <c r="X298" s="261"/>
      <c r="Y298" s="261"/>
      <c r="Z298" s="261"/>
      <c r="AA298" s="261"/>
      <c r="AB298" s="261"/>
      <c r="AC298" s="261"/>
      <c r="AD298" s="261"/>
      <c r="AE298" s="261"/>
      <c r="AG298" s="181"/>
      <c r="AQ298" s="183">
        <v>41845</v>
      </c>
      <c r="AR298" s="184" t="s">
        <v>669</v>
      </c>
      <c r="AT298" s="182">
        <v>201</v>
      </c>
      <c r="AU298" s="182">
        <v>201</v>
      </c>
    </row>
    <row r="299" spans="1:47" ht="15.75" x14ac:dyDescent="0.25">
      <c r="A299" s="261"/>
      <c r="B299" s="261"/>
      <c r="C299" s="261"/>
      <c r="D299" s="261"/>
      <c r="E299" s="261"/>
      <c r="F299" s="261"/>
      <c r="G299" s="261"/>
      <c r="H299" s="261"/>
      <c r="I299" s="261"/>
      <c r="J299" s="261"/>
      <c r="K299" s="261"/>
      <c r="L299" s="261"/>
      <c r="M299" s="261"/>
      <c r="N299" s="261"/>
      <c r="O299" s="261"/>
      <c r="P299" s="261"/>
      <c r="Q299" s="261"/>
      <c r="R299" s="261"/>
      <c r="S299" s="261"/>
      <c r="T299" s="261"/>
      <c r="U299" s="261"/>
      <c r="V299" s="261"/>
      <c r="W299" s="261"/>
      <c r="X299" s="261"/>
      <c r="Y299" s="261"/>
      <c r="Z299" s="261"/>
      <c r="AA299" s="261"/>
      <c r="AB299" s="261"/>
      <c r="AC299" s="261"/>
      <c r="AD299" s="261"/>
      <c r="AE299" s="261"/>
      <c r="AG299" s="181"/>
      <c r="AQ299" s="183">
        <v>41846</v>
      </c>
      <c r="AR299" s="184" t="s">
        <v>670</v>
      </c>
      <c r="AS299" s="182" t="s">
        <v>216</v>
      </c>
      <c r="AT299" s="182">
        <v>201</v>
      </c>
      <c r="AU299" s="182" t="s">
        <v>2442</v>
      </c>
    </row>
    <row r="300" spans="1:47" ht="15.75" x14ac:dyDescent="0.25">
      <c r="A300" s="261"/>
      <c r="B300" s="261"/>
      <c r="C300" s="261"/>
      <c r="D300" s="261"/>
      <c r="E300" s="261"/>
      <c r="F300" s="261"/>
      <c r="G300" s="261"/>
      <c r="H300" s="261"/>
      <c r="I300" s="261"/>
      <c r="J300" s="261"/>
      <c r="K300" s="261"/>
      <c r="L300" s="261"/>
      <c r="M300" s="261"/>
      <c r="N300" s="261"/>
      <c r="O300" s="261"/>
      <c r="P300" s="261"/>
      <c r="Q300" s="261"/>
      <c r="R300" s="261"/>
      <c r="S300" s="261"/>
      <c r="T300" s="261"/>
      <c r="U300" s="261"/>
      <c r="V300" s="261"/>
      <c r="W300" s="261"/>
      <c r="X300" s="261"/>
      <c r="Y300" s="261"/>
      <c r="Z300" s="261"/>
      <c r="AA300" s="261"/>
      <c r="AB300" s="261"/>
      <c r="AC300" s="261"/>
      <c r="AD300" s="261"/>
      <c r="AE300" s="261"/>
      <c r="AG300" s="181"/>
      <c r="AQ300" s="183">
        <v>41847</v>
      </c>
      <c r="AR300" s="184" t="s">
        <v>2443</v>
      </c>
      <c r="AS300" s="182" t="s">
        <v>216</v>
      </c>
      <c r="AT300" s="182">
        <v>201</v>
      </c>
      <c r="AU300" s="182" t="s">
        <v>2442</v>
      </c>
    </row>
    <row r="301" spans="1:47" ht="15.75" x14ac:dyDescent="0.25">
      <c r="A301" s="261"/>
      <c r="B301" s="261"/>
      <c r="C301" s="261"/>
      <c r="D301" s="261"/>
      <c r="E301" s="261"/>
      <c r="F301" s="261"/>
      <c r="G301" s="261"/>
      <c r="H301" s="261"/>
      <c r="I301" s="261"/>
      <c r="J301" s="261"/>
      <c r="K301" s="261"/>
      <c r="L301" s="261"/>
      <c r="M301" s="261"/>
      <c r="N301" s="261"/>
      <c r="O301" s="261"/>
      <c r="P301" s="261"/>
      <c r="Q301" s="261"/>
      <c r="R301" s="261"/>
      <c r="S301" s="261"/>
      <c r="T301" s="261"/>
      <c r="U301" s="261"/>
      <c r="V301" s="261"/>
      <c r="W301" s="261"/>
      <c r="X301" s="261"/>
      <c r="Y301" s="261"/>
      <c r="Z301" s="261"/>
      <c r="AA301" s="261"/>
      <c r="AB301" s="261"/>
      <c r="AC301" s="261"/>
      <c r="AD301" s="261"/>
      <c r="AE301" s="261"/>
      <c r="AG301" s="181"/>
      <c r="AQ301" s="183">
        <v>41848</v>
      </c>
      <c r="AR301" s="184" t="s">
        <v>2444</v>
      </c>
      <c r="AT301" s="182">
        <v>202</v>
      </c>
      <c r="AU301" s="182">
        <v>202</v>
      </c>
    </row>
    <row r="302" spans="1:47" ht="15.75" x14ac:dyDescent="0.25">
      <c r="A302" s="261"/>
      <c r="B302" s="261"/>
      <c r="C302" s="261"/>
      <c r="D302" s="261"/>
      <c r="E302" s="261"/>
      <c r="F302" s="261"/>
      <c r="G302" s="261"/>
      <c r="H302" s="261"/>
      <c r="I302" s="261"/>
      <c r="J302" s="261"/>
      <c r="K302" s="261"/>
      <c r="L302" s="261"/>
      <c r="M302" s="261"/>
      <c r="N302" s="261"/>
      <c r="O302" s="261"/>
      <c r="P302" s="261"/>
      <c r="Q302" s="261"/>
      <c r="R302" s="261"/>
      <c r="S302" s="261"/>
      <c r="T302" s="261"/>
      <c r="U302" s="261"/>
      <c r="V302" s="261"/>
      <c r="W302" s="261"/>
      <c r="X302" s="261"/>
      <c r="Y302" s="261"/>
      <c r="Z302" s="261"/>
      <c r="AA302" s="261"/>
      <c r="AB302" s="261"/>
      <c r="AC302" s="261"/>
      <c r="AD302" s="261"/>
      <c r="AE302" s="261"/>
      <c r="AG302" s="181"/>
      <c r="AQ302" s="183">
        <v>41849</v>
      </c>
      <c r="AR302" s="184" t="s">
        <v>701</v>
      </c>
      <c r="AT302" s="182">
        <v>203</v>
      </c>
      <c r="AU302" s="182">
        <v>203</v>
      </c>
    </row>
    <row r="303" spans="1:47" ht="15.75" x14ac:dyDescent="0.25">
      <c r="A303" s="261"/>
      <c r="B303" s="261"/>
      <c r="C303" s="261"/>
      <c r="D303" s="261"/>
      <c r="E303" s="261"/>
      <c r="F303" s="261"/>
      <c r="G303" s="261"/>
      <c r="H303" s="261"/>
      <c r="I303" s="261"/>
      <c r="J303" s="261"/>
      <c r="K303" s="261"/>
      <c r="L303" s="261"/>
      <c r="M303" s="261"/>
      <c r="N303" s="261"/>
      <c r="O303" s="261"/>
      <c r="P303" s="261"/>
      <c r="Q303" s="261"/>
      <c r="R303" s="261"/>
      <c r="S303" s="261"/>
      <c r="T303" s="261"/>
      <c r="U303" s="261"/>
      <c r="V303" s="261"/>
      <c r="W303" s="261"/>
      <c r="X303" s="261"/>
      <c r="Y303" s="261"/>
      <c r="Z303" s="261"/>
      <c r="AA303" s="261"/>
      <c r="AB303" s="261"/>
      <c r="AC303" s="261"/>
      <c r="AD303" s="261"/>
      <c r="AE303" s="261"/>
      <c r="AG303" s="181"/>
      <c r="AQ303" s="183">
        <v>41850</v>
      </c>
      <c r="AR303" s="184" t="s">
        <v>667</v>
      </c>
      <c r="AT303" s="182">
        <v>204</v>
      </c>
      <c r="AU303" s="182">
        <v>204</v>
      </c>
    </row>
    <row r="304" spans="1:47" ht="15.75" x14ac:dyDescent="0.25">
      <c r="A304" s="261"/>
      <c r="B304" s="261"/>
      <c r="C304" s="261"/>
      <c r="D304" s="261"/>
      <c r="E304" s="261"/>
      <c r="F304" s="261"/>
      <c r="G304" s="261"/>
      <c r="H304" s="261"/>
      <c r="I304" s="261"/>
      <c r="J304" s="261"/>
      <c r="K304" s="261"/>
      <c r="L304" s="261"/>
      <c r="M304" s="261"/>
      <c r="N304" s="261"/>
      <c r="O304" s="261"/>
      <c r="P304" s="261"/>
      <c r="Q304" s="261"/>
      <c r="R304" s="261"/>
      <c r="S304" s="261"/>
      <c r="T304" s="261"/>
      <c r="U304" s="261"/>
      <c r="V304" s="261"/>
      <c r="W304" s="261"/>
      <c r="X304" s="261"/>
      <c r="Y304" s="261"/>
      <c r="Z304" s="261"/>
      <c r="AA304" s="261"/>
      <c r="AB304" s="261"/>
      <c r="AC304" s="261"/>
      <c r="AD304" s="261"/>
      <c r="AE304" s="261"/>
      <c r="AG304" s="181"/>
      <c r="AQ304" s="183">
        <v>41851</v>
      </c>
      <c r="AR304" s="184" t="s">
        <v>668</v>
      </c>
      <c r="AT304" s="182">
        <v>205</v>
      </c>
      <c r="AU304" s="182">
        <v>205</v>
      </c>
    </row>
    <row r="305" spans="1:47" ht="15.75" x14ac:dyDescent="0.25">
      <c r="A305" s="261"/>
      <c r="B305" s="261"/>
      <c r="C305" s="261"/>
      <c r="D305" s="261"/>
      <c r="E305" s="261"/>
      <c r="F305" s="261"/>
      <c r="G305" s="261"/>
      <c r="H305" s="261"/>
      <c r="I305" s="261"/>
      <c r="J305" s="261"/>
      <c r="K305" s="261"/>
      <c r="L305" s="261"/>
      <c r="M305" s="261"/>
      <c r="N305" s="261"/>
      <c r="O305" s="261"/>
      <c r="P305" s="261"/>
      <c r="Q305" s="261"/>
      <c r="R305" s="261"/>
      <c r="S305" s="261"/>
      <c r="T305" s="261"/>
      <c r="U305" s="261"/>
      <c r="V305" s="261"/>
      <c r="W305" s="261"/>
      <c r="X305" s="261"/>
      <c r="Y305" s="261"/>
      <c r="Z305" s="261"/>
      <c r="AA305" s="261"/>
      <c r="AB305" s="261"/>
      <c r="AC305" s="261"/>
      <c r="AD305" s="261"/>
      <c r="AE305" s="261"/>
      <c r="AG305" s="181"/>
      <c r="AQ305" s="183">
        <v>41852</v>
      </c>
      <c r="AR305" s="184" t="s">
        <v>669</v>
      </c>
      <c r="AT305" s="182">
        <v>206</v>
      </c>
      <c r="AU305" s="182">
        <v>206</v>
      </c>
    </row>
    <row r="306" spans="1:47" ht="15.75" x14ac:dyDescent="0.25">
      <c r="A306" s="261"/>
      <c r="B306" s="261"/>
      <c r="C306" s="261"/>
      <c r="D306" s="261"/>
      <c r="E306" s="261"/>
      <c r="F306" s="261"/>
      <c r="G306" s="261"/>
      <c r="H306" s="261"/>
      <c r="I306" s="261"/>
      <c r="J306" s="261"/>
      <c r="K306" s="261"/>
      <c r="L306" s="261"/>
      <c r="M306" s="261"/>
      <c r="N306" s="261"/>
      <c r="O306" s="261"/>
      <c r="P306" s="261"/>
      <c r="Q306" s="261"/>
      <c r="R306" s="261"/>
      <c r="S306" s="261"/>
      <c r="T306" s="261"/>
      <c r="U306" s="261"/>
      <c r="V306" s="261"/>
      <c r="W306" s="261"/>
      <c r="X306" s="261"/>
      <c r="Y306" s="261"/>
      <c r="Z306" s="261"/>
      <c r="AA306" s="261"/>
      <c r="AB306" s="261"/>
      <c r="AC306" s="261"/>
      <c r="AD306" s="261"/>
      <c r="AE306" s="261"/>
      <c r="AG306" s="181"/>
      <c r="AQ306" s="183">
        <v>41853</v>
      </c>
      <c r="AR306" s="184" t="s">
        <v>670</v>
      </c>
      <c r="AS306" s="182" t="s">
        <v>216</v>
      </c>
      <c r="AT306" s="182">
        <v>206</v>
      </c>
      <c r="AU306" s="182" t="s">
        <v>2442</v>
      </c>
    </row>
    <row r="307" spans="1:47" ht="15.75" x14ac:dyDescent="0.25">
      <c r="A307" s="261"/>
      <c r="B307" s="261"/>
      <c r="C307" s="261"/>
      <c r="D307" s="261"/>
      <c r="E307" s="261"/>
      <c r="F307" s="261"/>
      <c r="G307" s="261"/>
      <c r="H307" s="261"/>
      <c r="I307" s="261"/>
      <c r="J307" s="261"/>
      <c r="K307" s="261"/>
      <c r="L307" s="261"/>
      <c r="M307" s="261"/>
      <c r="N307" s="261"/>
      <c r="O307" s="261"/>
      <c r="P307" s="261"/>
      <c r="Q307" s="261"/>
      <c r="R307" s="261"/>
      <c r="S307" s="261"/>
      <c r="T307" s="261"/>
      <c r="U307" s="261"/>
      <c r="V307" s="261"/>
      <c r="W307" s="261"/>
      <c r="X307" s="261"/>
      <c r="Y307" s="261"/>
      <c r="Z307" s="261"/>
      <c r="AA307" s="261"/>
      <c r="AB307" s="261"/>
      <c r="AC307" s="261"/>
      <c r="AD307" s="261"/>
      <c r="AE307" s="261"/>
      <c r="AG307" s="181"/>
      <c r="AQ307" s="183">
        <v>41854</v>
      </c>
      <c r="AR307" s="184" t="s">
        <v>2443</v>
      </c>
      <c r="AS307" s="182" t="s">
        <v>216</v>
      </c>
      <c r="AT307" s="182">
        <v>206</v>
      </c>
      <c r="AU307" s="182" t="s">
        <v>2442</v>
      </c>
    </row>
    <row r="308" spans="1:47" ht="15.75" x14ac:dyDescent="0.25">
      <c r="A308" s="261"/>
      <c r="B308" s="261"/>
      <c r="C308" s="261"/>
      <c r="D308" s="261"/>
      <c r="E308" s="261"/>
      <c r="F308" s="261"/>
      <c r="G308" s="261"/>
      <c r="H308" s="261"/>
      <c r="I308" s="261"/>
      <c r="J308" s="261"/>
      <c r="K308" s="261"/>
      <c r="L308" s="261"/>
      <c r="M308" s="261"/>
      <c r="N308" s="261"/>
      <c r="O308" s="261"/>
      <c r="P308" s="261"/>
      <c r="Q308" s="261"/>
      <c r="R308" s="261"/>
      <c r="S308" s="261"/>
      <c r="T308" s="261"/>
      <c r="U308" s="261"/>
      <c r="V308" s="261"/>
      <c r="W308" s="261"/>
      <c r="X308" s="261"/>
      <c r="Y308" s="261"/>
      <c r="Z308" s="261"/>
      <c r="AA308" s="261"/>
      <c r="AB308" s="261"/>
      <c r="AC308" s="261"/>
      <c r="AD308" s="261"/>
      <c r="AE308" s="261"/>
      <c r="AG308" s="181"/>
      <c r="AQ308" s="183">
        <v>41855</v>
      </c>
      <c r="AR308" s="184" t="s">
        <v>2444</v>
      </c>
      <c r="AT308" s="182">
        <v>207</v>
      </c>
      <c r="AU308" s="182">
        <v>207</v>
      </c>
    </row>
    <row r="309" spans="1:47" ht="15.75" x14ac:dyDescent="0.25">
      <c r="A309" s="261"/>
      <c r="B309" s="261"/>
      <c r="C309" s="261"/>
      <c r="D309" s="261"/>
      <c r="E309" s="261"/>
      <c r="F309" s="261"/>
      <c r="G309" s="261"/>
      <c r="H309" s="261"/>
      <c r="I309" s="261"/>
      <c r="J309" s="261"/>
      <c r="K309" s="261"/>
      <c r="L309" s="261"/>
      <c r="M309" s="261"/>
      <c r="N309" s="261"/>
      <c r="O309" s="261"/>
      <c r="P309" s="261"/>
      <c r="Q309" s="261"/>
      <c r="R309" s="261"/>
      <c r="S309" s="261"/>
      <c r="T309" s="261"/>
      <c r="U309" s="261"/>
      <c r="V309" s="261"/>
      <c r="W309" s="261"/>
      <c r="X309" s="261"/>
      <c r="Y309" s="261"/>
      <c r="Z309" s="261"/>
      <c r="AA309" s="261"/>
      <c r="AB309" s="261"/>
      <c r="AC309" s="261"/>
      <c r="AD309" s="261"/>
      <c r="AE309" s="261"/>
      <c r="AG309" s="181"/>
      <c r="AQ309" s="183">
        <v>41856</v>
      </c>
      <c r="AR309" s="184" t="s">
        <v>701</v>
      </c>
      <c r="AT309" s="182">
        <v>208</v>
      </c>
      <c r="AU309" s="182">
        <v>208</v>
      </c>
    </row>
    <row r="310" spans="1:47" ht="15.75" x14ac:dyDescent="0.25">
      <c r="A310" s="261"/>
      <c r="B310" s="261"/>
      <c r="C310" s="261"/>
      <c r="D310" s="261"/>
      <c r="E310" s="261"/>
      <c r="F310" s="261"/>
      <c r="G310" s="261"/>
      <c r="H310" s="261"/>
      <c r="I310" s="261"/>
      <c r="J310" s="261"/>
      <c r="K310" s="261"/>
      <c r="L310" s="261"/>
      <c r="M310" s="261"/>
      <c r="N310" s="261"/>
      <c r="O310" s="261"/>
      <c r="P310" s="261"/>
      <c r="Q310" s="261"/>
      <c r="R310" s="261"/>
      <c r="S310" s="261"/>
      <c r="T310" s="261"/>
      <c r="U310" s="261"/>
      <c r="V310" s="261"/>
      <c r="W310" s="261"/>
      <c r="X310" s="261"/>
      <c r="Y310" s="261"/>
      <c r="Z310" s="261"/>
      <c r="AA310" s="261"/>
      <c r="AB310" s="261"/>
      <c r="AC310" s="261"/>
      <c r="AD310" s="261"/>
      <c r="AE310" s="261"/>
      <c r="AG310" s="181"/>
      <c r="AQ310" s="183">
        <v>41857</v>
      </c>
      <c r="AR310" s="184" t="s">
        <v>667</v>
      </c>
      <c r="AT310" s="182">
        <v>209</v>
      </c>
      <c r="AU310" s="182">
        <v>209</v>
      </c>
    </row>
    <row r="311" spans="1:47" ht="15.75" x14ac:dyDescent="0.25">
      <c r="A311" s="261"/>
      <c r="B311" s="261"/>
      <c r="C311" s="261"/>
      <c r="D311" s="261"/>
      <c r="E311" s="261"/>
      <c r="F311" s="261"/>
      <c r="G311" s="261"/>
      <c r="H311" s="261"/>
      <c r="I311" s="261"/>
      <c r="J311" s="261"/>
      <c r="K311" s="261"/>
      <c r="L311" s="261"/>
      <c r="M311" s="261"/>
      <c r="N311" s="261"/>
      <c r="O311" s="261"/>
      <c r="P311" s="261"/>
      <c r="Q311" s="261"/>
      <c r="R311" s="261"/>
      <c r="S311" s="261"/>
      <c r="T311" s="261"/>
      <c r="U311" s="261"/>
      <c r="V311" s="261"/>
      <c r="W311" s="261"/>
      <c r="X311" s="261"/>
      <c r="Y311" s="261"/>
      <c r="Z311" s="261"/>
      <c r="AA311" s="261"/>
      <c r="AB311" s="261"/>
      <c r="AC311" s="261"/>
      <c r="AD311" s="261"/>
      <c r="AE311" s="261"/>
      <c r="AG311" s="181"/>
      <c r="AQ311" s="183">
        <v>41858</v>
      </c>
      <c r="AR311" s="184" t="s">
        <v>668</v>
      </c>
      <c r="AT311" s="182">
        <v>210</v>
      </c>
      <c r="AU311" s="182">
        <v>210</v>
      </c>
    </row>
    <row r="312" spans="1:47" ht="15.75" x14ac:dyDescent="0.25">
      <c r="A312" s="261"/>
      <c r="B312" s="261"/>
      <c r="C312" s="261"/>
      <c r="D312" s="261"/>
      <c r="E312" s="261"/>
      <c r="F312" s="261"/>
      <c r="G312" s="261"/>
      <c r="H312" s="261"/>
      <c r="I312" s="261"/>
      <c r="J312" s="261"/>
      <c r="K312" s="261"/>
      <c r="L312" s="261"/>
      <c r="M312" s="261"/>
      <c r="N312" s="261"/>
      <c r="O312" s="261"/>
      <c r="P312" s="261"/>
      <c r="Q312" s="261"/>
      <c r="R312" s="261"/>
      <c r="S312" s="261"/>
      <c r="T312" s="261"/>
      <c r="U312" s="261"/>
      <c r="V312" s="261"/>
      <c r="W312" s="261"/>
      <c r="X312" s="261"/>
      <c r="Y312" s="261"/>
      <c r="Z312" s="261"/>
      <c r="AA312" s="261"/>
      <c r="AB312" s="261"/>
      <c r="AC312" s="261"/>
      <c r="AD312" s="261"/>
      <c r="AE312" s="261"/>
      <c r="AG312" s="181"/>
      <c r="AQ312" s="183">
        <v>41859</v>
      </c>
      <c r="AR312" s="184" t="s">
        <v>669</v>
      </c>
      <c r="AT312" s="182">
        <v>211</v>
      </c>
      <c r="AU312" s="182">
        <v>211</v>
      </c>
    </row>
    <row r="313" spans="1:47" ht="15.75" x14ac:dyDescent="0.25">
      <c r="A313" s="261"/>
      <c r="B313" s="261"/>
      <c r="C313" s="261"/>
      <c r="D313" s="261"/>
      <c r="E313" s="261"/>
      <c r="F313" s="261"/>
      <c r="G313" s="261"/>
      <c r="H313" s="261"/>
      <c r="I313" s="261"/>
      <c r="J313" s="261"/>
      <c r="K313" s="261"/>
      <c r="L313" s="261"/>
      <c r="M313" s="261"/>
      <c r="N313" s="261"/>
      <c r="O313" s="261"/>
      <c r="P313" s="261"/>
      <c r="Q313" s="261"/>
      <c r="R313" s="261"/>
      <c r="S313" s="261"/>
      <c r="T313" s="261"/>
      <c r="U313" s="261"/>
      <c r="V313" s="261"/>
      <c r="W313" s="261"/>
      <c r="X313" s="261"/>
      <c r="Y313" s="261"/>
      <c r="Z313" s="261"/>
      <c r="AA313" s="261"/>
      <c r="AB313" s="261"/>
      <c r="AC313" s="261"/>
      <c r="AD313" s="261"/>
      <c r="AE313" s="261"/>
      <c r="AG313" s="181"/>
      <c r="AQ313" s="183">
        <v>41860</v>
      </c>
      <c r="AR313" s="184" t="s">
        <v>670</v>
      </c>
      <c r="AS313" s="182" t="s">
        <v>216</v>
      </c>
      <c r="AT313" s="182">
        <v>211</v>
      </c>
      <c r="AU313" s="182" t="s">
        <v>2442</v>
      </c>
    </row>
    <row r="314" spans="1:47" ht="15.75" x14ac:dyDescent="0.25">
      <c r="A314" s="261"/>
      <c r="B314" s="261"/>
      <c r="C314" s="261"/>
      <c r="D314" s="261"/>
      <c r="E314" s="261"/>
      <c r="F314" s="261"/>
      <c r="G314" s="261"/>
      <c r="H314" s="261"/>
      <c r="I314" s="261"/>
      <c r="J314" s="261"/>
      <c r="K314" s="261"/>
      <c r="L314" s="261"/>
      <c r="M314" s="261"/>
      <c r="N314" s="261"/>
      <c r="O314" s="261"/>
      <c r="P314" s="261"/>
      <c r="Q314" s="261"/>
      <c r="R314" s="261"/>
      <c r="S314" s="261"/>
      <c r="T314" s="261"/>
      <c r="U314" s="261"/>
      <c r="V314" s="261"/>
      <c r="W314" s="261"/>
      <c r="X314" s="261"/>
      <c r="Y314" s="261"/>
      <c r="Z314" s="261"/>
      <c r="AA314" s="261"/>
      <c r="AB314" s="261"/>
      <c r="AC314" s="261"/>
      <c r="AD314" s="261"/>
      <c r="AE314" s="261"/>
      <c r="AG314" s="181"/>
      <c r="AQ314" s="183">
        <v>41861</v>
      </c>
      <c r="AR314" s="184" t="s">
        <v>2443</v>
      </c>
      <c r="AS314" s="182" t="s">
        <v>216</v>
      </c>
      <c r="AT314" s="182">
        <v>211</v>
      </c>
      <c r="AU314" s="182" t="s">
        <v>2442</v>
      </c>
    </row>
    <row r="315" spans="1:47" ht="15.75" x14ac:dyDescent="0.25">
      <c r="A315" s="261"/>
      <c r="B315" s="261"/>
      <c r="C315" s="261"/>
      <c r="D315" s="261"/>
      <c r="E315" s="261"/>
      <c r="F315" s="261"/>
      <c r="G315" s="261"/>
      <c r="H315" s="261"/>
      <c r="I315" s="261"/>
      <c r="J315" s="261"/>
      <c r="K315" s="261"/>
      <c r="L315" s="261"/>
      <c r="M315" s="261"/>
      <c r="N315" s="261"/>
      <c r="O315" s="261"/>
      <c r="P315" s="261"/>
      <c r="Q315" s="261"/>
      <c r="R315" s="261"/>
      <c r="S315" s="261"/>
      <c r="T315" s="261"/>
      <c r="U315" s="261"/>
      <c r="V315" s="261"/>
      <c r="W315" s="261"/>
      <c r="X315" s="261"/>
      <c r="Y315" s="261"/>
      <c r="Z315" s="261"/>
      <c r="AA315" s="261"/>
      <c r="AB315" s="261"/>
      <c r="AC315" s="261"/>
      <c r="AD315" s="261"/>
      <c r="AE315" s="261"/>
      <c r="AG315" s="181"/>
      <c r="AQ315" s="183">
        <v>41862</v>
      </c>
      <c r="AR315" s="184" t="s">
        <v>2444</v>
      </c>
      <c r="AT315" s="182">
        <v>212</v>
      </c>
      <c r="AU315" s="182">
        <v>212</v>
      </c>
    </row>
    <row r="316" spans="1:47" ht="15.75" x14ac:dyDescent="0.25">
      <c r="A316" s="261"/>
      <c r="B316" s="261"/>
      <c r="C316" s="261"/>
      <c r="D316" s="261"/>
      <c r="E316" s="261"/>
      <c r="F316" s="261"/>
      <c r="G316" s="261"/>
      <c r="H316" s="261"/>
      <c r="I316" s="261"/>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G316" s="181"/>
      <c r="AQ316" s="183">
        <v>41863</v>
      </c>
      <c r="AR316" s="184" t="s">
        <v>701</v>
      </c>
      <c r="AT316" s="182">
        <v>213</v>
      </c>
      <c r="AU316" s="182">
        <v>213</v>
      </c>
    </row>
    <row r="317" spans="1:47" ht="15.75" x14ac:dyDescent="0.25">
      <c r="A317" s="261"/>
      <c r="B317" s="261"/>
      <c r="C317" s="261"/>
      <c r="D317" s="261"/>
      <c r="E317" s="261"/>
      <c r="F317" s="261"/>
      <c r="G317" s="261"/>
      <c r="H317" s="261"/>
      <c r="I317" s="261"/>
      <c r="J317" s="261"/>
      <c r="K317" s="261"/>
      <c r="L317" s="261"/>
      <c r="M317" s="261"/>
      <c r="N317" s="261"/>
      <c r="O317" s="261"/>
      <c r="P317" s="261"/>
      <c r="Q317" s="261"/>
      <c r="R317" s="261"/>
      <c r="S317" s="261"/>
      <c r="T317" s="261"/>
      <c r="U317" s="261"/>
      <c r="V317" s="261"/>
      <c r="W317" s="261"/>
      <c r="X317" s="261"/>
      <c r="Y317" s="261"/>
      <c r="Z317" s="261"/>
      <c r="AA317" s="261"/>
      <c r="AB317" s="261"/>
      <c r="AC317" s="261"/>
      <c r="AD317" s="261"/>
      <c r="AE317" s="261"/>
      <c r="AG317" s="181"/>
      <c r="AQ317" s="183">
        <v>41864</v>
      </c>
      <c r="AR317" s="184" t="s">
        <v>667</v>
      </c>
      <c r="AT317" s="182">
        <v>214</v>
      </c>
      <c r="AU317" s="182">
        <v>214</v>
      </c>
    </row>
    <row r="318" spans="1:47" ht="15.75" x14ac:dyDescent="0.25">
      <c r="A318" s="261"/>
      <c r="B318" s="261"/>
      <c r="C318" s="261"/>
      <c r="D318" s="261"/>
      <c r="E318" s="261"/>
      <c r="F318" s="261"/>
      <c r="G318" s="261"/>
      <c r="H318" s="261"/>
      <c r="I318" s="261"/>
      <c r="J318" s="261"/>
      <c r="K318" s="261"/>
      <c r="L318" s="261"/>
      <c r="M318" s="261"/>
      <c r="N318" s="261"/>
      <c r="O318" s="261"/>
      <c r="P318" s="261"/>
      <c r="Q318" s="261"/>
      <c r="R318" s="261"/>
      <c r="S318" s="261"/>
      <c r="T318" s="261"/>
      <c r="U318" s="261"/>
      <c r="V318" s="261"/>
      <c r="W318" s="261"/>
      <c r="X318" s="261"/>
      <c r="Y318" s="261"/>
      <c r="Z318" s="261"/>
      <c r="AA318" s="261"/>
      <c r="AB318" s="261"/>
      <c r="AC318" s="261"/>
      <c r="AD318" s="261"/>
      <c r="AE318" s="261"/>
      <c r="AG318" s="181"/>
      <c r="AQ318" s="183">
        <v>41865</v>
      </c>
      <c r="AR318" s="184" t="s">
        <v>668</v>
      </c>
      <c r="AT318" s="182">
        <v>215</v>
      </c>
      <c r="AU318" s="182">
        <v>215</v>
      </c>
    </row>
    <row r="319" spans="1:47" ht="15.75" x14ac:dyDescent="0.25">
      <c r="A319" s="261"/>
      <c r="B319" s="261"/>
      <c r="C319" s="261"/>
      <c r="D319" s="261"/>
      <c r="E319" s="261"/>
      <c r="F319" s="261"/>
      <c r="G319" s="261"/>
      <c r="H319" s="261"/>
      <c r="I319" s="261"/>
      <c r="J319" s="261"/>
      <c r="K319" s="261"/>
      <c r="L319" s="261"/>
      <c r="M319" s="261"/>
      <c r="N319" s="261"/>
      <c r="O319" s="261"/>
      <c r="P319" s="261"/>
      <c r="Q319" s="261"/>
      <c r="R319" s="261"/>
      <c r="S319" s="261"/>
      <c r="T319" s="261"/>
      <c r="U319" s="261"/>
      <c r="V319" s="261"/>
      <c r="W319" s="261"/>
      <c r="X319" s="261"/>
      <c r="Y319" s="261"/>
      <c r="Z319" s="261"/>
      <c r="AA319" s="261"/>
      <c r="AB319" s="261"/>
      <c r="AC319" s="261"/>
      <c r="AD319" s="261"/>
      <c r="AE319" s="261"/>
      <c r="AG319" s="181"/>
      <c r="AQ319" s="183">
        <v>41866</v>
      </c>
      <c r="AR319" s="184" t="s">
        <v>669</v>
      </c>
      <c r="AT319" s="182">
        <v>216</v>
      </c>
      <c r="AU319" s="182">
        <v>216</v>
      </c>
    </row>
    <row r="320" spans="1:47" ht="15.75" x14ac:dyDescent="0.25">
      <c r="A320" s="261"/>
      <c r="B320" s="261"/>
      <c r="C320" s="261"/>
      <c r="D320" s="261"/>
      <c r="E320" s="261"/>
      <c r="F320" s="261"/>
      <c r="G320" s="261"/>
      <c r="H320" s="261"/>
      <c r="I320" s="261"/>
      <c r="J320" s="261"/>
      <c r="K320" s="261"/>
      <c r="L320" s="261"/>
      <c r="M320" s="261"/>
      <c r="N320" s="261"/>
      <c r="O320" s="261"/>
      <c r="P320" s="261"/>
      <c r="Q320" s="261"/>
      <c r="R320" s="261"/>
      <c r="S320" s="261"/>
      <c r="T320" s="261"/>
      <c r="U320" s="261"/>
      <c r="V320" s="261"/>
      <c r="W320" s="261"/>
      <c r="X320" s="261"/>
      <c r="Y320" s="261"/>
      <c r="Z320" s="261"/>
      <c r="AA320" s="261"/>
      <c r="AB320" s="261"/>
      <c r="AC320" s="261"/>
      <c r="AD320" s="261"/>
      <c r="AE320" s="261"/>
      <c r="AG320" s="181"/>
      <c r="AQ320" s="183">
        <v>41867</v>
      </c>
      <c r="AR320" s="184" t="s">
        <v>670</v>
      </c>
      <c r="AS320" s="182" t="s">
        <v>216</v>
      </c>
      <c r="AT320" s="182">
        <v>216</v>
      </c>
      <c r="AU320" s="182" t="s">
        <v>2442</v>
      </c>
    </row>
    <row r="321" spans="1:47" ht="15.75" x14ac:dyDescent="0.25">
      <c r="A321" s="261"/>
      <c r="B321" s="261"/>
      <c r="C321" s="261"/>
      <c r="D321" s="261"/>
      <c r="E321" s="261"/>
      <c r="F321" s="261"/>
      <c r="G321" s="261"/>
      <c r="H321" s="261"/>
      <c r="I321" s="261"/>
      <c r="J321" s="261"/>
      <c r="K321" s="261"/>
      <c r="L321" s="261"/>
      <c r="M321" s="261"/>
      <c r="N321" s="261"/>
      <c r="O321" s="261"/>
      <c r="P321" s="261"/>
      <c r="Q321" s="261"/>
      <c r="R321" s="261"/>
      <c r="S321" s="261"/>
      <c r="T321" s="261"/>
      <c r="U321" s="261"/>
      <c r="V321" s="261"/>
      <c r="W321" s="261"/>
      <c r="X321" s="261"/>
      <c r="Y321" s="261"/>
      <c r="Z321" s="261"/>
      <c r="AA321" s="261"/>
      <c r="AB321" s="261"/>
      <c r="AC321" s="261"/>
      <c r="AD321" s="261"/>
      <c r="AE321" s="261"/>
      <c r="AG321" s="181"/>
      <c r="AQ321" s="183">
        <v>41868</v>
      </c>
      <c r="AR321" s="184" t="s">
        <v>2443</v>
      </c>
      <c r="AS321" s="182" t="s">
        <v>216</v>
      </c>
      <c r="AT321" s="182">
        <v>216</v>
      </c>
      <c r="AU321" s="182" t="s">
        <v>2442</v>
      </c>
    </row>
    <row r="322" spans="1:47" ht="15.75" x14ac:dyDescent="0.25">
      <c r="A322" s="261"/>
      <c r="B322" s="261"/>
      <c r="C322" s="261"/>
      <c r="D322" s="261"/>
      <c r="E322" s="261"/>
      <c r="F322" s="261"/>
      <c r="G322" s="261"/>
      <c r="H322" s="261"/>
      <c r="I322" s="261"/>
      <c r="J322" s="261"/>
      <c r="K322" s="261"/>
      <c r="L322" s="261"/>
      <c r="M322" s="261"/>
      <c r="N322" s="261"/>
      <c r="O322" s="261"/>
      <c r="P322" s="261"/>
      <c r="Q322" s="261"/>
      <c r="R322" s="261"/>
      <c r="S322" s="261"/>
      <c r="T322" s="261"/>
      <c r="U322" s="261"/>
      <c r="V322" s="261"/>
      <c r="W322" s="261"/>
      <c r="X322" s="261"/>
      <c r="Y322" s="261"/>
      <c r="Z322" s="261"/>
      <c r="AA322" s="261"/>
      <c r="AB322" s="261"/>
      <c r="AC322" s="261"/>
      <c r="AD322" s="261"/>
      <c r="AE322" s="261"/>
      <c r="AG322" s="181"/>
      <c r="AQ322" s="183">
        <v>41869</v>
      </c>
      <c r="AR322" s="184" t="s">
        <v>2444</v>
      </c>
      <c r="AT322" s="182">
        <v>216</v>
      </c>
      <c r="AU322" s="182" t="s">
        <v>2442</v>
      </c>
    </row>
    <row r="323" spans="1:47" ht="15.75" x14ac:dyDescent="0.25">
      <c r="A323" s="261"/>
      <c r="B323" s="261"/>
      <c r="C323" s="261"/>
      <c r="D323" s="261"/>
      <c r="E323" s="261"/>
      <c r="F323" s="261"/>
      <c r="G323" s="261"/>
      <c r="H323" s="261"/>
      <c r="I323" s="261"/>
      <c r="J323" s="261"/>
      <c r="K323" s="261"/>
      <c r="L323" s="261"/>
      <c r="M323" s="261"/>
      <c r="N323" s="261"/>
      <c r="O323" s="261"/>
      <c r="P323" s="261"/>
      <c r="Q323" s="261"/>
      <c r="R323" s="261"/>
      <c r="S323" s="261"/>
      <c r="T323" s="261"/>
      <c r="U323" s="261"/>
      <c r="V323" s="261"/>
      <c r="W323" s="261"/>
      <c r="X323" s="261"/>
      <c r="Y323" s="261"/>
      <c r="Z323" s="261"/>
      <c r="AA323" s="261"/>
      <c r="AB323" s="261"/>
      <c r="AC323" s="261"/>
      <c r="AD323" s="261"/>
      <c r="AE323" s="261"/>
      <c r="AG323" s="181"/>
      <c r="AQ323" s="183">
        <v>41870</v>
      </c>
      <c r="AR323" s="184" t="s">
        <v>701</v>
      </c>
      <c r="AT323" s="182">
        <v>217</v>
      </c>
      <c r="AU323" s="182">
        <v>217</v>
      </c>
    </row>
    <row r="324" spans="1:47" ht="15.75" x14ac:dyDescent="0.25">
      <c r="A324" s="261"/>
      <c r="B324" s="261"/>
      <c r="C324" s="261"/>
      <c r="D324" s="261"/>
      <c r="E324" s="261"/>
      <c r="F324" s="261"/>
      <c r="G324" s="261"/>
      <c r="H324" s="261"/>
      <c r="I324" s="261"/>
      <c r="J324" s="261"/>
      <c r="K324" s="261"/>
      <c r="L324" s="261"/>
      <c r="M324" s="261"/>
      <c r="N324" s="261"/>
      <c r="O324" s="261"/>
      <c r="P324" s="261"/>
      <c r="Q324" s="261"/>
      <c r="R324" s="261"/>
      <c r="S324" s="261"/>
      <c r="T324" s="261"/>
      <c r="U324" s="261"/>
      <c r="V324" s="261"/>
      <c r="W324" s="261"/>
      <c r="X324" s="261"/>
      <c r="Y324" s="261"/>
      <c r="Z324" s="261"/>
      <c r="AA324" s="261"/>
      <c r="AB324" s="261"/>
      <c r="AC324" s="261"/>
      <c r="AD324" s="261"/>
      <c r="AE324" s="261"/>
      <c r="AG324" s="181"/>
      <c r="AQ324" s="183">
        <v>41871</v>
      </c>
      <c r="AR324" s="184" t="s">
        <v>667</v>
      </c>
      <c r="AT324" s="182">
        <v>218</v>
      </c>
      <c r="AU324" s="182">
        <v>218</v>
      </c>
    </row>
    <row r="325" spans="1:47" ht="15.75" x14ac:dyDescent="0.25">
      <c r="A325" s="261"/>
      <c r="B325" s="261"/>
      <c r="C325" s="261"/>
      <c r="D325" s="261"/>
      <c r="E325" s="261"/>
      <c r="F325" s="261"/>
      <c r="G325" s="261"/>
      <c r="H325" s="261"/>
      <c r="I325" s="261"/>
      <c r="J325" s="261"/>
      <c r="K325" s="261"/>
      <c r="L325" s="261"/>
      <c r="M325" s="261"/>
      <c r="N325" s="261"/>
      <c r="O325" s="261"/>
      <c r="P325" s="261"/>
      <c r="Q325" s="261"/>
      <c r="R325" s="261"/>
      <c r="S325" s="261"/>
      <c r="T325" s="261"/>
      <c r="U325" s="261"/>
      <c r="V325" s="261"/>
      <c r="W325" s="261"/>
      <c r="X325" s="261"/>
      <c r="Y325" s="261"/>
      <c r="Z325" s="261"/>
      <c r="AA325" s="261"/>
      <c r="AB325" s="261"/>
      <c r="AC325" s="261"/>
      <c r="AD325" s="261"/>
      <c r="AE325" s="261"/>
      <c r="AG325" s="181"/>
      <c r="AQ325" s="183">
        <v>41872</v>
      </c>
      <c r="AR325" s="184" t="s">
        <v>668</v>
      </c>
      <c r="AT325" s="182">
        <v>219</v>
      </c>
      <c r="AU325" s="182">
        <v>219</v>
      </c>
    </row>
    <row r="326" spans="1:47" ht="15.75" x14ac:dyDescent="0.25">
      <c r="A326" s="261"/>
      <c r="B326" s="261"/>
      <c r="C326" s="261"/>
      <c r="D326" s="261"/>
      <c r="E326" s="261"/>
      <c r="F326" s="261"/>
      <c r="G326" s="261"/>
      <c r="H326" s="261"/>
      <c r="I326" s="261"/>
      <c r="J326" s="261"/>
      <c r="K326" s="261"/>
      <c r="L326" s="261"/>
      <c r="M326" s="261"/>
      <c r="N326" s="261"/>
      <c r="O326" s="261"/>
      <c r="P326" s="261"/>
      <c r="Q326" s="261"/>
      <c r="R326" s="261"/>
      <c r="S326" s="261"/>
      <c r="T326" s="261"/>
      <c r="U326" s="261"/>
      <c r="V326" s="261"/>
      <c r="W326" s="261"/>
      <c r="X326" s="261"/>
      <c r="Y326" s="261"/>
      <c r="Z326" s="261"/>
      <c r="AA326" s="261"/>
      <c r="AB326" s="261"/>
      <c r="AC326" s="261"/>
      <c r="AD326" s="261"/>
      <c r="AE326" s="261"/>
      <c r="AG326" s="181"/>
      <c r="AQ326" s="183">
        <v>41873</v>
      </c>
      <c r="AR326" s="184" t="s">
        <v>669</v>
      </c>
      <c r="AT326" s="182">
        <v>220</v>
      </c>
      <c r="AU326" s="182">
        <v>220</v>
      </c>
    </row>
    <row r="327" spans="1:47" ht="15.75" x14ac:dyDescent="0.25">
      <c r="A327" s="261"/>
      <c r="B327" s="261"/>
      <c r="C327" s="261"/>
      <c r="D327" s="261"/>
      <c r="E327" s="261"/>
      <c r="F327" s="261"/>
      <c r="G327" s="261"/>
      <c r="H327" s="261"/>
      <c r="I327" s="261"/>
      <c r="J327" s="261"/>
      <c r="K327" s="261"/>
      <c r="L327" s="261"/>
      <c r="M327" s="261"/>
      <c r="N327" s="261"/>
      <c r="O327" s="261"/>
      <c r="P327" s="261"/>
      <c r="Q327" s="261"/>
      <c r="R327" s="261"/>
      <c r="S327" s="261"/>
      <c r="T327" s="261"/>
      <c r="U327" s="261"/>
      <c r="V327" s="261"/>
      <c r="W327" s="261"/>
      <c r="X327" s="261"/>
      <c r="Y327" s="261"/>
      <c r="Z327" s="261"/>
      <c r="AA327" s="261"/>
      <c r="AB327" s="261"/>
      <c r="AC327" s="261"/>
      <c r="AD327" s="261"/>
      <c r="AE327" s="261"/>
      <c r="AG327" s="181"/>
      <c r="AQ327" s="183">
        <v>41874</v>
      </c>
      <c r="AR327" s="184" t="s">
        <v>670</v>
      </c>
      <c r="AS327" s="182" t="s">
        <v>216</v>
      </c>
      <c r="AT327" s="182">
        <v>220</v>
      </c>
      <c r="AU327" s="182" t="s">
        <v>2442</v>
      </c>
    </row>
    <row r="328" spans="1:47" ht="15.75" x14ac:dyDescent="0.25">
      <c r="A328" s="261"/>
      <c r="B328" s="261"/>
      <c r="C328" s="261"/>
      <c r="D328" s="261"/>
      <c r="E328" s="261"/>
      <c r="F328" s="261"/>
      <c r="G328" s="261"/>
      <c r="H328" s="261"/>
      <c r="I328" s="261"/>
      <c r="J328" s="261"/>
      <c r="K328" s="261"/>
      <c r="L328" s="261"/>
      <c r="M328" s="261"/>
      <c r="N328" s="261"/>
      <c r="O328" s="261"/>
      <c r="P328" s="261"/>
      <c r="Q328" s="261"/>
      <c r="R328" s="261"/>
      <c r="S328" s="261"/>
      <c r="T328" s="261"/>
      <c r="U328" s="261"/>
      <c r="V328" s="261"/>
      <c r="W328" s="261"/>
      <c r="X328" s="261"/>
      <c r="Y328" s="261"/>
      <c r="Z328" s="261"/>
      <c r="AA328" s="261"/>
      <c r="AB328" s="261"/>
      <c r="AC328" s="261"/>
      <c r="AD328" s="261"/>
      <c r="AE328" s="261"/>
      <c r="AG328" s="181"/>
      <c r="AQ328" s="183">
        <v>41875</v>
      </c>
      <c r="AR328" s="184" t="s">
        <v>2443</v>
      </c>
      <c r="AS328" s="182" t="s">
        <v>216</v>
      </c>
      <c r="AT328" s="182">
        <v>220</v>
      </c>
      <c r="AU328" s="182" t="s">
        <v>2442</v>
      </c>
    </row>
    <row r="329" spans="1:47" ht="15.75" x14ac:dyDescent="0.25">
      <c r="A329" s="261"/>
      <c r="B329" s="261"/>
      <c r="C329" s="261"/>
      <c r="D329" s="261"/>
      <c r="E329" s="261"/>
      <c r="F329" s="261"/>
      <c r="G329" s="261"/>
      <c r="H329" s="261"/>
      <c r="I329" s="261"/>
      <c r="J329" s="261"/>
      <c r="K329" s="261"/>
      <c r="L329" s="261"/>
      <c r="M329" s="261"/>
      <c r="N329" s="261"/>
      <c r="O329" s="261"/>
      <c r="P329" s="261"/>
      <c r="Q329" s="261"/>
      <c r="R329" s="261"/>
      <c r="S329" s="261"/>
      <c r="T329" s="261"/>
      <c r="U329" s="261"/>
      <c r="V329" s="261"/>
      <c r="W329" s="261"/>
      <c r="X329" s="261"/>
      <c r="Y329" s="261"/>
      <c r="Z329" s="261"/>
      <c r="AA329" s="261"/>
      <c r="AB329" s="261"/>
      <c r="AC329" s="261"/>
      <c r="AD329" s="261"/>
      <c r="AE329" s="261"/>
      <c r="AG329" s="181"/>
      <c r="AQ329" s="183">
        <v>41876</v>
      </c>
      <c r="AR329" s="184" t="s">
        <v>2444</v>
      </c>
      <c r="AT329" s="182">
        <v>220</v>
      </c>
      <c r="AU329" s="182" t="s">
        <v>2442</v>
      </c>
    </row>
    <row r="330" spans="1:47" ht="15.75" x14ac:dyDescent="0.25">
      <c r="A330" s="261"/>
      <c r="B330" s="261"/>
      <c r="C330" s="261"/>
      <c r="D330" s="261"/>
      <c r="E330" s="261"/>
      <c r="F330" s="261"/>
      <c r="G330" s="261"/>
      <c r="H330" s="261"/>
      <c r="I330" s="261"/>
      <c r="J330" s="261"/>
      <c r="K330" s="261"/>
      <c r="L330" s="261"/>
      <c r="M330" s="261"/>
      <c r="N330" s="261"/>
      <c r="O330" s="261"/>
      <c r="P330" s="261"/>
      <c r="Q330" s="261"/>
      <c r="R330" s="261"/>
      <c r="S330" s="261"/>
      <c r="T330" s="261"/>
      <c r="U330" s="261"/>
      <c r="V330" s="261"/>
      <c r="W330" s="261"/>
      <c r="X330" s="261"/>
      <c r="Y330" s="261"/>
      <c r="Z330" s="261"/>
      <c r="AA330" s="261"/>
      <c r="AB330" s="261"/>
      <c r="AC330" s="261"/>
      <c r="AD330" s="261"/>
      <c r="AE330" s="261"/>
      <c r="AG330" s="181"/>
      <c r="AQ330" s="183">
        <v>41877</v>
      </c>
      <c r="AR330" s="184" t="s">
        <v>701</v>
      </c>
      <c r="AT330" s="182">
        <v>221</v>
      </c>
      <c r="AU330" s="182">
        <v>221</v>
      </c>
    </row>
    <row r="331" spans="1:47" ht="15.75" x14ac:dyDescent="0.25">
      <c r="A331" s="261"/>
      <c r="B331" s="261"/>
      <c r="C331" s="261"/>
      <c r="D331" s="261"/>
      <c r="E331" s="261"/>
      <c r="F331" s="261"/>
      <c r="G331" s="261"/>
      <c r="H331" s="261"/>
      <c r="I331" s="261"/>
      <c r="J331" s="261"/>
      <c r="K331" s="261"/>
      <c r="L331" s="261"/>
      <c r="M331" s="261"/>
      <c r="N331" s="261"/>
      <c r="O331" s="261"/>
      <c r="P331" s="261"/>
      <c r="Q331" s="261"/>
      <c r="R331" s="261"/>
      <c r="S331" s="261"/>
      <c r="T331" s="261"/>
      <c r="U331" s="261"/>
      <c r="V331" s="261"/>
      <c r="W331" s="261"/>
      <c r="X331" s="261"/>
      <c r="Y331" s="261"/>
      <c r="Z331" s="261"/>
      <c r="AA331" s="261"/>
      <c r="AB331" s="261"/>
      <c r="AC331" s="261"/>
      <c r="AD331" s="261"/>
      <c r="AE331" s="261"/>
      <c r="AG331" s="181"/>
      <c r="AQ331" s="183">
        <v>41878</v>
      </c>
      <c r="AR331" s="184" t="s">
        <v>667</v>
      </c>
      <c r="AT331" s="182">
        <v>222</v>
      </c>
      <c r="AU331" s="182">
        <v>222</v>
      </c>
    </row>
    <row r="332" spans="1:47" ht="15.75" x14ac:dyDescent="0.25">
      <c r="A332" s="261"/>
      <c r="B332" s="261"/>
      <c r="C332" s="261"/>
      <c r="D332" s="261"/>
      <c r="E332" s="261"/>
      <c r="F332" s="261"/>
      <c r="G332" s="261"/>
      <c r="H332" s="261"/>
      <c r="I332" s="261"/>
      <c r="J332" s="261"/>
      <c r="K332" s="261"/>
      <c r="L332" s="261"/>
      <c r="M332" s="261"/>
      <c r="N332" s="261"/>
      <c r="O332" s="261"/>
      <c r="P332" s="261"/>
      <c r="Q332" s="261"/>
      <c r="R332" s="261"/>
      <c r="S332" s="261"/>
      <c r="T332" s="261"/>
      <c r="U332" s="261"/>
      <c r="V332" s="261"/>
      <c r="W332" s="261"/>
      <c r="X332" s="261"/>
      <c r="Y332" s="261"/>
      <c r="Z332" s="261"/>
      <c r="AA332" s="261"/>
      <c r="AB332" s="261"/>
      <c r="AC332" s="261"/>
      <c r="AD332" s="261"/>
      <c r="AE332" s="261"/>
      <c r="AG332" s="181"/>
      <c r="AQ332" s="183">
        <v>41879</v>
      </c>
      <c r="AR332" s="184" t="s">
        <v>668</v>
      </c>
      <c r="AT332" s="182">
        <v>223</v>
      </c>
      <c r="AU332" s="182">
        <v>223</v>
      </c>
    </row>
    <row r="333" spans="1:47" ht="15.75" x14ac:dyDescent="0.25">
      <c r="A333" s="261"/>
      <c r="B333" s="261"/>
      <c r="C333" s="261"/>
      <c r="D333" s="261"/>
      <c r="E333" s="261"/>
      <c r="F333" s="261"/>
      <c r="G333" s="261"/>
      <c r="H333" s="261"/>
      <c r="I333" s="261"/>
      <c r="J333" s="261"/>
      <c r="K333" s="261"/>
      <c r="L333" s="261"/>
      <c r="M333" s="261"/>
      <c r="N333" s="261"/>
      <c r="O333" s="261"/>
      <c r="P333" s="261"/>
      <c r="Q333" s="261"/>
      <c r="R333" s="261"/>
      <c r="S333" s="261"/>
      <c r="T333" s="261"/>
      <c r="U333" s="261"/>
      <c r="V333" s="261"/>
      <c r="W333" s="261"/>
      <c r="X333" s="261"/>
      <c r="Y333" s="261"/>
      <c r="Z333" s="261"/>
      <c r="AA333" s="261"/>
      <c r="AB333" s="261"/>
      <c r="AC333" s="261"/>
      <c r="AD333" s="261"/>
      <c r="AE333" s="261"/>
      <c r="AG333" s="181"/>
      <c r="AQ333" s="183">
        <v>41880</v>
      </c>
      <c r="AR333" s="184" t="s">
        <v>669</v>
      </c>
      <c r="AT333" s="182">
        <v>224</v>
      </c>
      <c r="AU333" s="182">
        <v>224</v>
      </c>
    </row>
    <row r="334" spans="1:47" ht="15.75" x14ac:dyDescent="0.25">
      <c r="A334" s="261"/>
      <c r="B334" s="261"/>
      <c r="C334" s="261"/>
      <c r="D334" s="261"/>
      <c r="E334" s="261"/>
      <c r="F334" s="261"/>
      <c r="G334" s="261"/>
      <c r="H334" s="261"/>
      <c r="I334" s="261"/>
      <c r="J334" s="261"/>
      <c r="K334" s="261"/>
      <c r="L334" s="261"/>
      <c r="M334" s="261"/>
      <c r="N334" s="261"/>
      <c r="O334" s="261"/>
      <c r="P334" s="261"/>
      <c r="Q334" s="261"/>
      <c r="R334" s="261"/>
      <c r="S334" s="261"/>
      <c r="T334" s="261"/>
      <c r="U334" s="261"/>
      <c r="V334" s="261"/>
      <c r="W334" s="261"/>
      <c r="X334" s="261"/>
      <c r="Y334" s="261"/>
      <c r="Z334" s="261"/>
      <c r="AA334" s="261"/>
      <c r="AB334" s="261"/>
      <c r="AC334" s="261"/>
      <c r="AD334" s="261"/>
      <c r="AE334" s="261"/>
      <c r="AG334" s="181"/>
      <c r="AQ334" s="183">
        <v>41881</v>
      </c>
      <c r="AR334" s="184" t="s">
        <v>670</v>
      </c>
      <c r="AS334" s="182" t="s">
        <v>216</v>
      </c>
      <c r="AT334" s="182">
        <v>224</v>
      </c>
      <c r="AU334" s="182" t="s">
        <v>2442</v>
      </c>
    </row>
    <row r="335" spans="1:47" ht="15.75" x14ac:dyDescent="0.25">
      <c r="A335" s="261"/>
      <c r="B335" s="261"/>
      <c r="C335" s="261"/>
      <c r="D335" s="261"/>
      <c r="E335" s="261"/>
      <c r="F335" s="261"/>
      <c r="G335" s="261"/>
      <c r="H335" s="261"/>
      <c r="I335" s="261"/>
      <c r="J335" s="261"/>
      <c r="K335" s="261"/>
      <c r="L335" s="261"/>
      <c r="M335" s="261"/>
      <c r="N335" s="261"/>
      <c r="O335" s="261"/>
      <c r="P335" s="261"/>
      <c r="Q335" s="261"/>
      <c r="R335" s="261"/>
      <c r="S335" s="261"/>
      <c r="T335" s="261"/>
      <c r="U335" s="261"/>
      <c r="V335" s="261"/>
      <c r="W335" s="261"/>
      <c r="X335" s="261"/>
      <c r="Y335" s="261"/>
      <c r="Z335" s="261"/>
      <c r="AA335" s="261"/>
      <c r="AB335" s="261"/>
      <c r="AC335" s="261"/>
      <c r="AD335" s="261"/>
      <c r="AE335" s="261"/>
      <c r="AG335" s="181"/>
      <c r="AQ335" s="183">
        <v>41882</v>
      </c>
      <c r="AR335" s="184" t="s">
        <v>2443</v>
      </c>
      <c r="AS335" s="182" t="s">
        <v>216</v>
      </c>
      <c r="AT335" s="182">
        <v>224</v>
      </c>
      <c r="AU335" s="182" t="s">
        <v>2442</v>
      </c>
    </row>
    <row r="336" spans="1:47" ht="15.75" x14ac:dyDescent="0.25">
      <c r="A336" s="261"/>
      <c r="B336" s="261"/>
      <c r="C336" s="261"/>
      <c r="D336" s="261"/>
      <c r="E336" s="261"/>
      <c r="F336" s="261"/>
      <c r="G336" s="261"/>
      <c r="H336" s="261"/>
      <c r="I336" s="261"/>
      <c r="J336" s="261"/>
      <c r="K336" s="261"/>
      <c r="L336" s="261"/>
      <c r="M336" s="261"/>
      <c r="N336" s="261"/>
      <c r="O336" s="261"/>
      <c r="P336" s="261"/>
      <c r="Q336" s="261"/>
      <c r="R336" s="261"/>
      <c r="S336" s="261"/>
      <c r="T336" s="261"/>
      <c r="U336" s="261"/>
      <c r="V336" s="261"/>
      <c r="W336" s="261"/>
      <c r="X336" s="261"/>
      <c r="Y336" s="261"/>
      <c r="Z336" s="261"/>
      <c r="AA336" s="261"/>
      <c r="AB336" s="261"/>
      <c r="AC336" s="261"/>
      <c r="AD336" s="261"/>
      <c r="AE336" s="261"/>
      <c r="AG336" s="181"/>
      <c r="AQ336" s="183">
        <v>41883</v>
      </c>
      <c r="AR336" s="184" t="s">
        <v>2444</v>
      </c>
      <c r="AT336" s="182">
        <v>225</v>
      </c>
      <c r="AU336" s="182">
        <v>225</v>
      </c>
    </row>
    <row r="337" spans="1:47" ht="15.75" x14ac:dyDescent="0.25">
      <c r="A337" s="261"/>
      <c r="B337" s="261"/>
      <c r="C337" s="261"/>
      <c r="D337" s="261"/>
      <c r="E337" s="261"/>
      <c r="F337" s="261"/>
      <c r="G337" s="261"/>
      <c r="H337" s="261"/>
      <c r="I337" s="261"/>
      <c r="J337" s="261"/>
      <c r="K337" s="261"/>
      <c r="L337" s="261"/>
      <c r="M337" s="261"/>
      <c r="N337" s="261"/>
      <c r="O337" s="261"/>
      <c r="P337" s="261"/>
      <c r="Q337" s="261"/>
      <c r="R337" s="261"/>
      <c r="S337" s="261"/>
      <c r="T337" s="261"/>
      <c r="U337" s="261"/>
      <c r="V337" s="261"/>
      <c r="W337" s="261"/>
      <c r="X337" s="261"/>
      <c r="Y337" s="261"/>
      <c r="Z337" s="261"/>
      <c r="AA337" s="261"/>
      <c r="AB337" s="261"/>
      <c r="AC337" s="261"/>
      <c r="AD337" s="261"/>
      <c r="AE337" s="261"/>
      <c r="AG337" s="181"/>
      <c r="AQ337" s="183">
        <v>41884</v>
      </c>
      <c r="AR337" s="184" t="s">
        <v>701</v>
      </c>
      <c r="AT337" s="182">
        <v>226</v>
      </c>
      <c r="AU337" s="182">
        <v>226</v>
      </c>
    </row>
    <row r="338" spans="1:47" ht="15.75" x14ac:dyDescent="0.25">
      <c r="A338" s="261"/>
      <c r="B338" s="261"/>
      <c r="C338" s="261"/>
      <c r="D338" s="261"/>
      <c r="E338" s="261"/>
      <c r="F338" s="261"/>
      <c r="G338" s="261"/>
      <c r="H338" s="261"/>
      <c r="I338" s="261"/>
      <c r="J338" s="261"/>
      <c r="K338" s="261"/>
      <c r="L338" s="261"/>
      <c r="M338" s="261"/>
      <c r="N338" s="261"/>
      <c r="O338" s="261"/>
      <c r="P338" s="261"/>
      <c r="Q338" s="261"/>
      <c r="R338" s="261"/>
      <c r="S338" s="261"/>
      <c r="T338" s="261"/>
      <c r="U338" s="261"/>
      <c r="V338" s="261"/>
      <c r="W338" s="261"/>
      <c r="X338" s="261"/>
      <c r="Y338" s="261"/>
      <c r="Z338" s="261"/>
      <c r="AA338" s="261"/>
      <c r="AB338" s="261"/>
      <c r="AC338" s="261"/>
      <c r="AD338" s="261"/>
      <c r="AE338" s="261"/>
      <c r="AG338" s="181"/>
      <c r="AQ338" s="183">
        <v>41885</v>
      </c>
      <c r="AR338" s="184" t="s">
        <v>667</v>
      </c>
      <c r="AT338" s="182">
        <v>227</v>
      </c>
      <c r="AU338" s="182">
        <v>227</v>
      </c>
    </row>
    <row r="339" spans="1:47" ht="15.75" x14ac:dyDescent="0.25">
      <c r="A339" s="261"/>
      <c r="B339" s="261"/>
      <c r="C339" s="261"/>
      <c r="D339" s="261"/>
      <c r="E339" s="261"/>
      <c r="F339" s="261"/>
      <c r="G339" s="261"/>
      <c r="H339" s="261"/>
      <c r="I339" s="261"/>
      <c r="J339" s="261"/>
      <c r="K339" s="261"/>
      <c r="L339" s="261"/>
      <c r="M339" s="261"/>
      <c r="N339" s="261"/>
      <c r="O339" s="261"/>
      <c r="P339" s="261"/>
      <c r="Q339" s="261"/>
      <c r="R339" s="261"/>
      <c r="S339" s="261"/>
      <c r="T339" s="261"/>
      <c r="U339" s="261"/>
      <c r="V339" s="261"/>
      <c r="W339" s="261"/>
      <c r="X339" s="261"/>
      <c r="Y339" s="261"/>
      <c r="Z339" s="261"/>
      <c r="AA339" s="261"/>
      <c r="AB339" s="261"/>
      <c r="AC339" s="261"/>
      <c r="AD339" s="261"/>
      <c r="AE339" s="261"/>
      <c r="AG339" s="181"/>
      <c r="AQ339" s="183">
        <v>41886</v>
      </c>
      <c r="AR339" s="184" t="s">
        <v>668</v>
      </c>
      <c r="AT339" s="182">
        <v>228</v>
      </c>
      <c r="AU339" s="182">
        <v>228</v>
      </c>
    </row>
    <row r="340" spans="1:47" ht="15.75" x14ac:dyDescent="0.25">
      <c r="A340" s="261"/>
      <c r="B340" s="261"/>
      <c r="C340" s="261"/>
      <c r="D340" s="261"/>
      <c r="E340" s="261"/>
      <c r="F340" s="261"/>
      <c r="G340" s="261"/>
      <c r="H340" s="261"/>
      <c r="I340" s="261"/>
      <c r="J340" s="261"/>
      <c r="K340" s="261"/>
      <c r="L340" s="261"/>
      <c r="M340" s="261"/>
      <c r="N340" s="261"/>
      <c r="O340" s="261"/>
      <c r="P340" s="261"/>
      <c r="Q340" s="261"/>
      <c r="R340" s="261"/>
      <c r="S340" s="261"/>
      <c r="T340" s="261"/>
      <c r="U340" s="261"/>
      <c r="V340" s="261"/>
      <c r="W340" s="261"/>
      <c r="X340" s="261"/>
      <c r="Y340" s="261"/>
      <c r="Z340" s="261"/>
      <c r="AA340" s="261"/>
      <c r="AB340" s="261"/>
      <c r="AC340" s="261"/>
      <c r="AD340" s="261"/>
      <c r="AE340" s="261"/>
      <c r="AG340" s="181"/>
      <c r="AQ340" s="183">
        <v>41887</v>
      </c>
      <c r="AR340" s="184" t="s">
        <v>669</v>
      </c>
      <c r="AT340" s="182">
        <v>229</v>
      </c>
      <c r="AU340" s="182">
        <v>229</v>
      </c>
    </row>
    <row r="341" spans="1:47" ht="15.75" x14ac:dyDescent="0.25">
      <c r="A341" s="261"/>
      <c r="B341" s="261"/>
      <c r="C341" s="261"/>
      <c r="D341" s="261"/>
      <c r="E341" s="261"/>
      <c r="F341" s="261"/>
      <c r="G341" s="261"/>
      <c r="H341" s="261"/>
      <c r="I341" s="261"/>
      <c r="J341" s="261"/>
      <c r="K341" s="261"/>
      <c r="L341" s="261"/>
      <c r="M341" s="261"/>
      <c r="N341" s="261"/>
      <c r="O341" s="261"/>
      <c r="P341" s="261"/>
      <c r="Q341" s="261"/>
      <c r="R341" s="261"/>
      <c r="S341" s="261"/>
      <c r="T341" s="261"/>
      <c r="U341" s="261"/>
      <c r="V341" s="261"/>
      <c r="W341" s="261"/>
      <c r="X341" s="261"/>
      <c r="Y341" s="261"/>
      <c r="Z341" s="261"/>
      <c r="AA341" s="261"/>
      <c r="AB341" s="261"/>
      <c r="AC341" s="261"/>
      <c r="AD341" s="261"/>
      <c r="AE341" s="261"/>
      <c r="AG341" s="181"/>
      <c r="AQ341" s="183">
        <v>41888</v>
      </c>
      <c r="AR341" s="184" t="s">
        <v>670</v>
      </c>
      <c r="AS341" s="182" t="s">
        <v>216</v>
      </c>
      <c r="AT341" s="182">
        <v>229</v>
      </c>
      <c r="AU341" s="182" t="s">
        <v>2442</v>
      </c>
    </row>
    <row r="342" spans="1:47" ht="15.75" x14ac:dyDescent="0.25">
      <c r="A342" s="261"/>
      <c r="B342" s="261"/>
      <c r="C342" s="261"/>
      <c r="D342" s="261"/>
      <c r="E342" s="261"/>
      <c r="F342" s="261"/>
      <c r="G342" s="261"/>
      <c r="H342" s="261"/>
      <c r="I342" s="261"/>
      <c r="J342" s="261"/>
      <c r="K342" s="261"/>
      <c r="L342" s="261"/>
      <c r="M342" s="261"/>
      <c r="N342" s="261"/>
      <c r="O342" s="261"/>
      <c r="P342" s="261"/>
      <c r="Q342" s="261"/>
      <c r="R342" s="261"/>
      <c r="S342" s="261"/>
      <c r="T342" s="261"/>
      <c r="U342" s="261"/>
      <c r="V342" s="261"/>
      <c r="W342" s="261"/>
      <c r="X342" s="261"/>
      <c r="Y342" s="261"/>
      <c r="Z342" s="261"/>
      <c r="AA342" s="261"/>
      <c r="AB342" s="261"/>
      <c r="AC342" s="261"/>
      <c r="AD342" s="261"/>
      <c r="AE342" s="261"/>
      <c r="AG342" s="181"/>
      <c r="AQ342" s="183">
        <v>41889</v>
      </c>
      <c r="AR342" s="184" t="s">
        <v>2443</v>
      </c>
      <c r="AS342" s="182" t="s">
        <v>216</v>
      </c>
      <c r="AT342" s="182">
        <v>229</v>
      </c>
      <c r="AU342" s="182" t="s">
        <v>2442</v>
      </c>
    </row>
    <row r="343" spans="1:47" ht="15.75" x14ac:dyDescent="0.25">
      <c r="A343" s="261"/>
      <c r="B343" s="261"/>
      <c r="C343" s="261"/>
      <c r="D343" s="261"/>
      <c r="E343" s="261"/>
      <c r="F343" s="261"/>
      <c r="G343" s="261"/>
      <c r="H343" s="261"/>
      <c r="I343" s="261"/>
      <c r="J343" s="261"/>
      <c r="K343" s="261"/>
      <c r="L343" s="261"/>
      <c r="M343" s="261"/>
      <c r="N343" s="261"/>
      <c r="O343" s="261"/>
      <c r="P343" s="261"/>
      <c r="Q343" s="261"/>
      <c r="R343" s="261"/>
      <c r="S343" s="261"/>
      <c r="T343" s="261"/>
      <c r="U343" s="261"/>
      <c r="V343" s="261"/>
      <c r="W343" s="261"/>
      <c r="X343" s="261"/>
      <c r="Y343" s="261"/>
      <c r="Z343" s="261"/>
      <c r="AA343" s="261"/>
      <c r="AB343" s="261"/>
      <c r="AC343" s="261"/>
      <c r="AD343" s="261"/>
      <c r="AE343" s="261"/>
      <c r="AG343" s="181"/>
      <c r="AQ343" s="183">
        <v>41890</v>
      </c>
      <c r="AR343" s="184" t="s">
        <v>2444</v>
      </c>
      <c r="AT343" s="182">
        <v>230</v>
      </c>
      <c r="AU343" s="182">
        <v>230</v>
      </c>
    </row>
    <row r="344" spans="1:47" ht="15.75" x14ac:dyDescent="0.25">
      <c r="A344" s="261"/>
      <c r="B344" s="261"/>
      <c r="C344" s="261"/>
      <c r="D344" s="261"/>
      <c r="E344" s="261"/>
      <c r="F344" s="261"/>
      <c r="G344" s="261"/>
      <c r="H344" s="261"/>
      <c r="I344" s="261"/>
      <c r="J344" s="261"/>
      <c r="K344" s="261"/>
      <c r="L344" s="261"/>
      <c r="M344" s="261"/>
      <c r="N344" s="261"/>
      <c r="O344" s="261"/>
      <c r="P344" s="261"/>
      <c r="Q344" s="261"/>
      <c r="R344" s="261"/>
      <c r="S344" s="261"/>
      <c r="T344" s="261"/>
      <c r="U344" s="261"/>
      <c r="V344" s="261"/>
      <c r="W344" s="261"/>
      <c r="X344" s="261"/>
      <c r="Y344" s="261"/>
      <c r="Z344" s="261"/>
      <c r="AA344" s="261"/>
      <c r="AB344" s="261"/>
      <c r="AC344" s="261"/>
      <c r="AD344" s="261"/>
      <c r="AE344" s="261"/>
      <c r="AG344" s="181"/>
      <c r="AQ344" s="183">
        <v>41891</v>
      </c>
      <c r="AR344" s="184" t="s">
        <v>701</v>
      </c>
      <c r="AT344" s="182">
        <v>231</v>
      </c>
      <c r="AU344" s="182">
        <v>231</v>
      </c>
    </row>
    <row r="345" spans="1:47" ht="15.75" x14ac:dyDescent="0.25">
      <c r="A345" s="261"/>
      <c r="B345" s="261"/>
      <c r="C345" s="261"/>
      <c r="D345" s="261"/>
      <c r="E345" s="261"/>
      <c r="F345" s="261"/>
      <c r="G345" s="261"/>
      <c r="H345" s="261"/>
      <c r="I345" s="261"/>
      <c r="J345" s="261"/>
      <c r="K345" s="261"/>
      <c r="L345" s="261"/>
      <c r="M345" s="261"/>
      <c r="N345" s="261"/>
      <c r="O345" s="261"/>
      <c r="P345" s="261"/>
      <c r="Q345" s="261"/>
      <c r="R345" s="261"/>
      <c r="S345" s="261"/>
      <c r="T345" s="261"/>
      <c r="U345" s="261"/>
      <c r="V345" s="261"/>
      <c r="W345" s="261"/>
      <c r="X345" s="261"/>
      <c r="Y345" s="261"/>
      <c r="Z345" s="261"/>
      <c r="AA345" s="261"/>
      <c r="AB345" s="261"/>
      <c r="AC345" s="261"/>
      <c r="AD345" s="261"/>
      <c r="AE345" s="261"/>
      <c r="AG345" s="181"/>
      <c r="AQ345" s="183">
        <v>41892</v>
      </c>
      <c r="AR345" s="184" t="s">
        <v>667</v>
      </c>
      <c r="AT345" s="182">
        <v>232</v>
      </c>
      <c r="AU345" s="182">
        <v>232</v>
      </c>
    </row>
    <row r="346" spans="1:47" ht="15.75" x14ac:dyDescent="0.25">
      <c r="A346" s="261"/>
      <c r="B346" s="261"/>
      <c r="C346" s="261"/>
      <c r="D346" s="261"/>
      <c r="E346" s="261"/>
      <c r="F346" s="261"/>
      <c r="G346" s="261"/>
      <c r="H346" s="261"/>
      <c r="I346" s="261"/>
      <c r="J346" s="261"/>
      <c r="K346" s="261"/>
      <c r="L346" s="261"/>
      <c r="M346" s="261"/>
      <c r="N346" s="261"/>
      <c r="O346" s="261"/>
      <c r="P346" s="261"/>
      <c r="Q346" s="261"/>
      <c r="R346" s="261"/>
      <c r="S346" s="261"/>
      <c r="T346" s="261"/>
      <c r="U346" s="261"/>
      <c r="V346" s="261"/>
      <c r="W346" s="261"/>
      <c r="X346" s="261"/>
      <c r="Y346" s="261"/>
      <c r="Z346" s="261"/>
      <c r="AA346" s="261"/>
      <c r="AB346" s="261"/>
      <c r="AC346" s="261"/>
      <c r="AD346" s="261"/>
      <c r="AE346" s="261"/>
      <c r="AG346" s="181"/>
      <c r="AQ346" s="183">
        <v>41893</v>
      </c>
      <c r="AR346" s="184" t="s">
        <v>668</v>
      </c>
      <c r="AT346" s="182">
        <v>233</v>
      </c>
      <c r="AU346" s="182">
        <v>233</v>
      </c>
    </row>
    <row r="347" spans="1:47" ht="15.75" x14ac:dyDescent="0.25">
      <c r="A347" s="261"/>
      <c r="B347" s="261"/>
      <c r="C347" s="261"/>
      <c r="D347" s="261"/>
      <c r="E347" s="261"/>
      <c r="F347" s="261"/>
      <c r="G347" s="261"/>
      <c r="H347" s="261"/>
      <c r="I347" s="261"/>
      <c r="J347" s="261"/>
      <c r="K347" s="261"/>
      <c r="L347" s="261"/>
      <c r="M347" s="261"/>
      <c r="N347" s="261"/>
      <c r="O347" s="261"/>
      <c r="P347" s="261"/>
      <c r="Q347" s="261"/>
      <c r="R347" s="261"/>
      <c r="S347" s="261"/>
      <c r="T347" s="261"/>
      <c r="U347" s="261"/>
      <c r="V347" s="261"/>
      <c r="W347" s="261"/>
      <c r="X347" s="261"/>
      <c r="Y347" s="261"/>
      <c r="Z347" s="261"/>
      <c r="AA347" s="261"/>
      <c r="AB347" s="261"/>
      <c r="AC347" s="261"/>
      <c r="AD347" s="261"/>
      <c r="AE347" s="261"/>
      <c r="AG347" s="181"/>
      <c r="AQ347" s="183">
        <v>41894</v>
      </c>
      <c r="AR347" s="184" t="s">
        <v>669</v>
      </c>
      <c r="AT347" s="182">
        <v>234</v>
      </c>
      <c r="AU347" s="182">
        <v>234</v>
      </c>
    </row>
    <row r="348" spans="1:47" ht="15.75" x14ac:dyDescent="0.25">
      <c r="A348" s="261"/>
      <c r="B348" s="261"/>
      <c r="C348" s="261"/>
      <c r="D348" s="261"/>
      <c r="E348" s="261"/>
      <c r="F348" s="261"/>
      <c r="G348" s="261"/>
      <c r="H348" s="261"/>
      <c r="I348" s="261"/>
      <c r="J348" s="261"/>
      <c r="K348" s="261"/>
      <c r="L348" s="261"/>
      <c r="M348" s="261"/>
      <c r="N348" s="261"/>
      <c r="O348" s="261"/>
      <c r="P348" s="261"/>
      <c r="Q348" s="261"/>
      <c r="R348" s="261"/>
      <c r="S348" s="261"/>
      <c r="T348" s="261"/>
      <c r="U348" s="261"/>
      <c r="V348" s="261"/>
      <c r="W348" s="261"/>
      <c r="X348" s="261"/>
      <c r="Y348" s="261"/>
      <c r="Z348" s="261"/>
      <c r="AA348" s="261"/>
      <c r="AB348" s="261"/>
      <c r="AC348" s="261"/>
      <c r="AD348" s="261"/>
      <c r="AE348" s="261"/>
      <c r="AG348" s="181"/>
      <c r="AQ348" s="183">
        <v>41895</v>
      </c>
      <c r="AR348" s="184" t="s">
        <v>670</v>
      </c>
      <c r="AS348" s="182" t="s">
        <v>216</v>
      </c>
      <c r="AT348" s="182">
        <v>234</v>
      </c>
      <c r="AU348" s="182" t="s">
        <v>2442</v>
      </c>
    </row>
    <row r="349" spans="1:47" ht="15.75" x14ac:dyDescent="0.25">
      <c r="A349" s="261"/>
      <c r="B349" s="261"/>
      <c r="C349" s="261"/>
      <c r="D349" s="261"/>
      <c r="E349" s="261"/>
      <c r="F349" s="261"/>
      <c r="G349" s="261"/>
      <c r="H349" s="261"/>
      <c r="I349" s="261"/>
      <c r="J349" s="261"/>
      <c r="K349" s="261"/>
      <c r="L349" s="261"/>
      <c r="M349" s="261"/>
      <c r="N349" s="261"/>
      <c r="O349" s="261"/>
      <c r="P349" s="261"/>
      <c r="Q349" s="261"/>
      <c r="R349" s="261"/>
      <c r="S349" s="261"/>
      <c r="T349" s="261"/>
      <c r="U349" s="261"/>
      <c r="V349" s="261"/>
      <c r="W349" s="261"/>
      <c r="X349" s="261"/>
      <c r="Y349" s="261"/>
      <c r="Z349" s="261"/>
      <c r="AA349" s="261"/>
      <c r="AB349" s="261"/>
      <c r="AC349" s="261"/>
      <c r="AD349" s="261"/>
      <c r="AE349" s="261"/>
      <c r="AG349" s="181"/>
      <c r="AQ349" s="183">
        <v>41896</v>
      </c>
      <c r="AR349" s="184" t="s">
        <v>2443</v>
      </c>
      <c r="AS349" s="182" t="s">
        <v>216</v>
      </c>
      <c r="AT349" s="182">
        <v>234</v>
      </c>
      <c r="AU349" s="182" t="s">
        <v>2442</v>
      </c>
    </row>
    <row r="350" spans="1:47" ht="15.75" x14ac:dyDescent="0.25">
      <c r="A350" s="261"/>
      <c r="B350" s="261"/>
      <c r="C350" s="261"/>
      <c r="D350" s="261"/>
      <c r="E350" s="261"/>
      <c r="F350" s="261"/>
      <c r="G350" s="261"/>
      <c r="H350" s="261"/>
      <c r="I350" s="261"/>
      <c r="J350" s="261"/>
      <c r="K350" s="261"/>
      <c r="L350" s="261"/>
      <c r="M350" s="261"/>
      <c r="N350" s="261"/>
      <c r="O350" s="261"/>
      <c r="P350" s="261"/>
      <c r="Q350" s="261"/>
      <c r="R350" s="261"/>
      <c r="S350" s="261"/>
      <c r="T350" s="261"/>
      <c r="U350" s="261"/>
      <c r="V350" s="261"/>
      <c r="W350" s="261"/>
      <c r="X350" s="261"/>
      <c r="Y350" s="261"/>
      <c r="Z350" s="261"/>
      <c r="AA350" s="261"/>
      <c r="AB350" s="261"/>
      <c r="AC350" s="261"/>
      <c r="AD350" s="261"/>
      <c r="AE350" s="261"/>
      <c r="AG350" s="181"/>
      <c r="AQ350" s="183">
        <v>41897</v>
      </c>
      <c r="AR350" s="184" t="s">
        <v>2444</v>
      </c>
      <c r="AS350" s="182" t="s">
        <v>216</v>
      </c>
      <c r="AT350" s="182">
        <v>234</v>
      </c>
      <c r="AU350" s="182" t="s">
        <v>2442</v>
      </c>
    </row>
    <row r="351" spans="1:47" ht="15.75" x14ac:dyDescent="0.25">
      <c r="A351" s="261"/>
      <c r="B351" s="261"/>
      <c r="C351" s="261"/>
      <c r="D351" s="261"/>
      <c r="E351" s="261"/>
      <c r="F351" s="261"/>
      <c r="G351" s="261"/>
      <c r="H351" s="261"/>
      <c r="I351" s="261"/>
      <c r="J351" s="261"/>
      <c r="K351" s="261"/>
      <c r="L351" s="261"/>
      <c r="M351" s="261"/>
      <c r="N351" s="261"/>
      <c r="O351" s="261"/>
      <c r="P351" s="261"/>
      <c r="Q351" s="261"/>
      <c r="R351" s="261"/>
      <c r="S351" s="261"/>
      <c r="T351" s="261"/>
      <c r="U351" s="261"/>
      <c r="V351" s="261"/>
      <c r="W351" s="261"/>
      <c r="X351" s="261"/>
      <c r="Y351" s="261"/>
      <c r="Z351" s="261"/>
      <c r="AA351" s="261"/>
      <c r="AB351" s="261"/>
      <c r="AC351" s="261"/>
      <c r="AD351" s="261"/>
      <c r="AE351" s="261"/>
      <c r="AG351" s="181"/>
      <c r="AQ351" s="183">
        <v>41898</v>
      </c>
      <c r="AR351" s="184" t="s">
        <v>701</v>
      </c>
      <c r="AT351" s="182">
        <v>235</v>
      </c>
      <c r="AU351" s="182">
        <v>235</v>
      </c>
    </row>
    <row r="352" spans="1:47" ht="15.75" x14ac:dyDescent="0.25">
      <c r="A352" s="261"/>
      <c r="B352" s="261"/>
      <c r="C352" s="261"/>
      <c r="D352" s="261"/>
      <c r="E352" s="261"/>
      <c r="F352" s="261"/>
      <c r="G352" s="261"/>
      <c r="H352" s="261"/>
      <c r="I352" s="261"/>
      <c r="J352" s="261"/>
      <c r="K352" s="261"/>
      <c r="L352" s="261"/>
      <c r="M352" s="261"/>
      <c r="N352" s="261"/>
      <c r="O352" s="261"/>
      <c r="P352" s="261"/>
      <c r="Q352" s="261"/>
      <c r="R352" s="261"/>
      <c r="S352" s="261"/>
      <c r="T352" s="261"/>
      <c r="U352" s="261"/>
      <c r="V352" s="261"/>
      <c r="W352" s="261"/>
      <c r="X352" s="261"/>
      <c r="Y352" s="261"/>
      <c r="Z352" s="261"/>
      <c r="AA352" s="261"/>
      <c r="AB352" s="261"/>
      <c r="AC352" s="261"/>
      <c r="AD352" s="261"/>
      <c r="AE352" s="261"/>
      <c r="AG352" s="181"/>
      <c r="AQ352" s="183">
        <v>41899</v>
      </c>
      <c r="AR352" s="184" t="s">
        <v>667</v>
      </c>
      <c r="AT352" s="182">
        <v>236</v>
      </c>
      <c r="AU352" s="182">
        <v>236</v>
      </c>
    </row>
    <row r="353" spans="1:47" ht="15.75" x14ac:dyDescent="0.25">
      <c r="A353" s="261"/>
      <c r="B353" s="261"/>
      <c r="C353" s="261"/>
      <c r="D353" s="261"/>
      <c r="E353" s="261"/>
      <c r="F353" s="261"/>
      <c r="G353" s="261"/>
      <c r="H353" s="261"/>
      <c r="I353" s="261"/>
      <c r="J353" s="261"/>
      <c r="K353" s="261"/>
      <c r="L353" s="261"/>
      <c r="M353" s="261"/>
      <c r="N353" s="261"/>
      <c r="O353" s="261"/>
      <c r="P353" s="261"/>
      <c r="Q353" s="261"/>
      <c r="R353" s="261"/>
      <c r="S353" s="261"/>
      <c r="T353" s="261"/>
      <c r="U353" s="261"/>
      <c r="V353" s="261"/>
      <c r="W353" s="261"/>
      <c r="X353" s="261"/>
      <c r="Y353" s="261"/>
      <c r="Z353" s="261"/>
      <c r="AA353" s="261"/>
      <c r="AB353" s="261"/>
      <c r="AC353" s="261"/>
      <c r="AD353" s="261"/>
      <c r="AE353" s="261"/>
      <c r="AG353" s="181"/>
      <c r="AQ353" s="183">
        <v>41900</v>
      </c>
      <c r="AR353" s="184" t="s">
        <v>668</v>
      </c>
      <c r="AT353" s="182">
        <v>237</v>
      </c>
      <c r="AU353" s="182">
        <v>237</v>
      </c>
    </row>
    <row r="354" spans="1:47" ht="15.75" x14ac:dyDescent="0.25">
      <c r="A354" s="261"/>
      <c r="B354" s="261"/>
      <c r="C354" s="261"/>
      <c r="D354" s="261"/>
      <c r="E354" s="261"/>
      <c r="F354" s="261"/>
      <c r="G354" s="261"/>
      <c r="H354" s="261"/>
      <c r="I354" s="261"/>
      <c r="J354" s="261"/>
      <c r="K354" s="261"/>
      <c r="L354" s="261"/>
      <c r="M354" s="261"/>
      <c r="N354" s="261"/>
      <c r="O354" s="261"/>
      <c r="P354" s="261"/>
      <c r="Q354" s="261"/>
      <c r="R354" s="261"/>
      <c r="S354" s="261"/>
      <c r="T354" s="261"/>
      <c r="U354" s="261"/>
      <c r="V354" s="261"/>
      <c r="W354" s="261"/>
      <c r="X354" s="261"/>
      <c r="Y354" s="261"/>
      <c r="Z354" s="261"/>
      <c r="AA354" s="261"/>
      <c r="AB354" s="261"/>
      <c r="AC354" s="261"/>
      <c r="AD354" s="261"/>
      <c r="AE354" s="261"/>
      <c r="AG354" s="181"/>
      <c r="AQ354" s="183">
        <v>41901</v>
      </c>
      <c r="AR354" s="184" t="s">
        <v>669</v>
      </c>
      <c r="AT354" s="182">
        <v>238</v>
      </c>
      <c r="AU354" s="182">
        <v>238</v>
      </c>
    </row>
    <row r="355" spans="1:47" ht="15.75" x14ac:dyDescent="0.25">
      <c r="A355" s="261"/>
      <c r="B355" s="261"/>
      <c r="C355" s="261"/>
      <c r="D355" s="261"/>
      <c r="E355" s="261"/>
      <c r="F355" s="261"/>
      <c r="G355" s="261"/>
      <c r="H355" s="261"/>
      <c r="I355" s="261"/>
      <c r="J355" s="261"/>
      <c r="K355" s="261"/>
      <c r="L355" s="261"/>
      <c r="M355" s="261"/>
      <c r="N355" s="261"/>
      <c r="O355" s="261"/>
      <c r="P355" s="261"/>
      <c r="Q355" s="261"/>
      <c r="R355" s="261"/>
      <c r="S355" s="261"/>
      <c r="T355" s="261"/>
      <c r="U355" s="261"/>
      <c r="V355" s="261"/>
      <c r="W355" s="261"/>
      <c r="X355" s="261"/>
      <c r="Y355" s="261"/>
      <c r="Z355" s="261"/>
      <c r="AA355" s="261"/>
      <c r="AB355" s="261"/>
      <c r="AC355" s="261"/>
      <c r="AD355" s="261"/>
      <c r="AE355" s="261"/>
      <c r="AG355" s="181"/>
      <c r="AQ355" s="183">
        <v>41902</v>
      </c>
      <c r="AR355" s="184" t="s">
        <v>670</v>
      </c>
      <c r="AS355" s="182" t="s">
        <v>216</v>
      </c>
      <c r="AT355" s="182">
        <v>238</v>
      </c>
      <c r="AU355" s="182" t="s">
        <v>2442</v>
      </c>
    </row>
    <row r="356" spans="1:47" ht="15.75" x14ac:dyDescent="0.25">
      <c r="A356" s="261"/>
      <c r="B356" s="261"/>
      <c r="C356" s="261"/>
      <c r="D356" s="261"/>
      <c r="E356" s="261"/>
      <c r="F356" s="261"/>
      <c r="G356" s="261"/>
      <c r="H356" s="261"/>
      <c r="I356" s="261"/>
      <c r="J356" s="261"/>
      <c r="K356" s="261"/>
      <c r="L356" s="261"/>
      <c r="M356" s="261"/>
      <c r="N356" s="261"/>
      <c r="O356" s="261"/>
      <c r="P356" s="261"/>
      <c r="Q356" s="261"/>
      <c r="R356" s="261"/>
      <c r="S356" s="261"/>
      <c r="T356" s="261"/>
      <c r="U356" s="261"/>
      <c r="V356" s="261"/>
      <c r="W356" s="261"/>
      <c r="X356" s="261"/>
      <c r="Y356" s="261"/>
      <c r="Z356" s="261"/>
      <c r="AA356" s="261"/>
      <c r="AB356" s="261"/>
      <c r="AC356" s="261"/>
      <c r="AD356" s="261"/>
      <c r="AE356" s="261"/>
      <c r="AG356" s="181"/>
      <c r="AQ356" s="183">
        <v>41903</v>
      </c>
      <c r="AR356" s="184" t="s">
        <v>2443</v>
      </c>
      <c r="AS356" s="182" t="s">
        <v>216</v>
      </c>
      <c r="AT356" s="182">
        <v>238</v>
      </c>
      <c r="AU356" s="182" t="s">
        <v>2442</v>
      </c>
    </row>
    <row r="357" spans="1:47" ht="15.75" x14ac:dyDescent="0.25">
      <c r="A357" s="261"/>
      <c r="B357" s="261"/>
      <c r="C357" s="261"/>
      <c r="D357" s="261"/>
      <c r="E357" s="261"/>
      <c r="F357" s="261"/>
      <c r="G357" s="261"/>
      <c r="H357" s="261"/>
      <c r="I357" s="261"/>
      <c r="J357" s="261"/>
      <c r="K357" s="261"/>
      <c r="L357" s="261"/>
      <c r="M357" s="261"/>
      <c r="N357" s="261"/>
      <c r="O357" s="261"/>
      <c r="P357" s="261"/>
      <c r="Q357" s="261"/>
      <c r="R357" s="261"/>
      <c r="S357" s="261"/>
      <c r="T357" s="261"/>
      <c r="U357" s="261"/>
      <c r="V357" s="261"/>
      <c r="W357" s="261"/>
      <c r="X357" s="261"/>
      <c r="Y357" s="261"/>
      <c r="Z357" s="261"/>
      <c r="AA357" s="261"/>
      <c r="AB357" s="261"/>
      <c r="AC357" s="261"/>
      <c r="AD357" s="261"/>
      <c r="AE357" s="261"/>
      <c r="AG357" s="181"/>
      <c r="AQ357" s="183">
        <v>41904</v>
      </c>
      <c r="AR357" s="184" t="s">
        <v>2444</v>
      </c>
      <c r="AT357" s="182">
        <v>239</v>
      </c>
      <c r="AU357" s="182">
        <v>239</v>
      </c>
    </row>
    <row r="358" spans="1:47" ht="15.75" x14ac:dyDescent="0.25">
      <c r="A358" s="261"/>
      <c r="B358" s="261"/>
      <c r="C358" s="261"/>
      <c r="D358" s="261"/>
      <c r="E358" s="261"/>
      <c r="F358" s="261"/>
      <c r="G358" s="261"/>
      <c r="H358" s="261"/>
      <c r="I358" s="261"/>
      <c r="J358" s="261"/>
      <c r="K358" s="261"/>
      <c r="L358" s="261"/>
      <c r="M358" s="261"/>
      <c r="N358" s="261"/>
      <c r="O358" s="261"/>
      <c r="P358" s="261"/>
      <c r="Q358" s="261"/>
      <c r="R358" s="261"/>
      <c r="S358" s="261"/>
      <c r="T358" s="261"/>
      <c r="U358" s="261"/>
      <c r="V358" s="261"/>
      <c r="W358" s="261"/>
      <c r="X358" s="261"/>
      <c r="Y358" s="261"/>
      <c r="Z358" s="261"/>
      <c r="AA358" s="261"/>
      <c r="AB358" s="261"/>
      <c r="AC358" s="261"/>
      <c r="AD358" s="261"/>
      <c r="AE358" s="261"/>
      <c r="AG358" s="181"/>
      <c r="AQ358" s="183">
        <v>41905</v>
      </c>
      <c r="AR358" s="184" t="s">
        <v>701</v>
      </c>
      <c r="AS358" s="182" t="s">
        <v>216</v>
      </c>
      <c r="AT358" s="182">
        <v>240</v>
      </c>
      <c r="AU358" s="182">
        <v>240</v>
      </c>
    </row>
    <row r="359" spans="1:47" ht="15.75" x14ac:dyDescent="0.25">
      <c r="A359" s="261"/>
      <c r="B359" s="261"/>
      <c r="C359" s="261"/>
      <c r="D359" s="261"/>
      <c r="E359" s="261"/>
      <c r="F359" s="261"/>
      <c r="G359" s="261"/>
      <c r="H359" s="261"/>
      <c r="I359" s="261"/>
      <c r="J359" s="261"/>
      <c r="K359" s="261"/>
      <c r="L359" s="261"/>
      <c r="M359" s="261"/>
      <c r="N359" s="261"/>
      <c r="O359" s="261"/>
      <c r="P359" s="261"/>
      <c r="Q359" s="261"/>
      <c r="R359" s="261"/>
      <c r="S359" s="261"/>
      <c r="T359" s="261"/>
      <c r="U359" s="261"/>
      <c r="V359" s="261"/>
      <c r="W359" s="261"/>
      <c r="X359" s="261"/>
      <c r="Y359" s="261"/>
      <c r="Z359" s="261"/>
      <c r="AA359" s="261"/>
      <c r="AB359" s="261"/>
      <c r="AC359" s="261"/>
      <c r="AD359" s="261"/>
      <c r="AE359" s="261"/>
      <c r="AG359" s="181"/>
      <c r="AQ359" s="183">
        <v>41906</v>
      </c>
      <c r="AR359" s="184" t="s">
        <v>667</v>
      </c>
      <c r="AT359" s="182">
        <v>241</v>
      </c>
      <c r="AU359" s="182">
        <v>241</v>
      </c>
    </row>
    <row r="360" spans="1:47" ht="15.75" x14ac:dyDescent="0.25">
      <c r="A360" s="261"/>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G360" s="181"/>
      <c r="AQ360" s="183">
        <v>41907</v>
      </c>
      <c r="AR360" s="184" t="s">
        <v>668</v>
      </c>
      <c r="AT360" s="182">
        <v>242</v>
      </c>
      <c r="AU360" s="182">
        <v>242</v>
      </c>
    </row>
    <row r="361" spans="1:47" ht="15.75" x14ac:dyDescent="0.25">
      <c r="A361" s="261"/>
      <c r="B361" s="261"/>
      <c r="C361" s="261"/>
      <c r="D361" s="261"/>
      <c r="E361" s="261"/>
      <c r="F361" s="261"/>
      <c r="G361" s="261"/>
      <c r="H361" s="261"/>
      <c r="I361" s="261"/>
      <c r="J361" s="261"/>
      <c r="K361" s="261"/>
      <c r="L361" s="261"/>
      <c r="M361" s="261"/>
      <c r="N361" s="261"/>
      <c r="O361" s="261"/>
      <c r="P361" s="261"/>
      <c r="Q361" s="261"/>
      <c r="R361" s="261"/>
      <c r="S361" s="261"/>
      <c r="T361" s="261"/>
      <c r="U361" s="261"/>
      <c r="V361" s="261"/>
      <c r="W361" s="261"/>
      <c r="X361" s="261"/>
      <c r="Y361" s="261"/>
      <c r="Z361" s="261"/>
      <c r="AA361" s="261"/>
      <c r="AB361" s="261"/>
      <c r="AC361" s="261"/>
      <c r="AD361" s="261"/>
      <c r="AE361" s="261"/>
      <c r="AG361" s="181"/>
      <c r="AQ361" s="183">
        <v>41908</v>
      </c>
      <c r="AR361" s="184" t="s">
        <v>669</v>
      </c>
      <c r="AT361" s="182">
        <v>243</v>
      </c>
      <c r="AU361" s="182">
        <v>243</v>
      </c>
    </row>
    <row r="362" spans="1:47" ht="15.75" x14ac:dyDescent="0.25">
      <c r="A362" s="261"/>
      <c r="B362" s="261"/>
      <c r="C362" s="261"/>
      <c r="D362" s="261"/>
      <c r="E362" s="261"/>
      <c r="F362" s="261"/>
      <c r="G362" s="261"/>
      <c r="H362" s="261"/>
      <c r="I362" s="261"/>
      <c r="J362" s="261"/>
      <c r="K362" s="261"/>
      <c r="L362" s="261"/>
      <c r="M362" s="261"/>
      <c r="N362" s="261"/>
      <c r="O362" s="261"/>
      <c r="P362" s="261"/>
      <c r="Q362" s="261"/>
      <c r="R362" s="261"/>
      <c r="S362" s="261"/>
      <c r="T362" s="261"/>
      <c r="U362" s="261"/>
      <c r="V362" s="261"/>
      <c r="W362" s="261"/>
      <c r="X362" s="261"/>
      <c r="Y362" s="261"/>
      <c r="Z362" s="261"/>
      <c r="AA362" s="261"/>
      <c r="AB362" s="261"/>
      <c r="AC362" s="261"/>
      <c r="AD362" s="261"/>
      <c r="AE362" s="261"/>
      <c r="AG362" s="181"/>
      <c r="AQ362" s="183">
        <v>41909</v>
      </c>
      <c r="AR362" s="184" t="s">
        <v>670</v>
      </c>
      <c r="AS362" s="182" t="s">
        <v>216</v>
      </c>
      <c r="AT362" s="182">
        <v>243</v>
      </c>
      <c r="AU362" s="182" t="s">
        <v>2442</v>
      </c>
    </row>
    <row r="363" spans="1:47" ht="15.75" x14ac:dyDescent="0.25">
      <c r="A363" s="261"/>
      <c r="B363" s="261"/>
      <c r="C363" s="261"/>
      <c r="D363" s="261"/>
      <c r="E363" s="261"/>
      <c r="F363" s="261"/>
      <c r="G363" s="261"/>
      <c r="H363" s="261"/>
      <c r="I363" s="261"/>
      <c r="J363" s="261"/>
      <c r="K363" s="261"/>
      <c r="L363" s="261"/>
      <c r="M363" s="261"/>
      <c r="N363" s="261"/>
      <c r="O363" s="261"/>
      <c r="P363" s="261"/>
      <c r="Q363" s="261"/>
      <c r="R363" s="261"/>
      <c r="S363" s="261"/>
      <c r="T363" s="261"/>
      <c r="U363" s="261"/>
      <c r="V363" s="261"/>
      <c r="W363" s="261"/>
      <c r="X363" s="261"/>
      <c r="Y363" s="261"/>
      <c r="Z363" s="261"/>
      <c r="AA363" s="261"/>
      <c r="AB363" s="261"/>
      <c r="AC363" s="261"/>
      <c r="AD363" s="261"/>
      <c r="AE363" s="261"/>
      <c r="AG363" s="181"/>
      <c r="AQ363" s="183">
        <v>41910</v>
      </c>
      <c r="AR363" s="184" t="s">
        <v>2443</v>
      </c>
      <c r="AS363" s="182" t="s">
        <v>216</v>
      </c>
      <c r="AT363" s="182">
        <v>243</v>
      </c>
      <c r="AU363" s="182" t="s">
        <v>2442</v>
      </c>
    </row>
    <row r="364" spans="1:47" ht="15.75" x14ac:dyDescent="0.25">
      <c r="A364" s="261"/>
      <c r="B364" s="261"/>
      <c r="C364" s="261"/>
      <c r="D364" s="261"/>
      <c r="E364" s="261"/>
      <c r="F364" s="261"/>
      <c r="G364" s="261"/>
      <c r="H364" s="261"/>
      <c r="I364" s="261"/>
      <c r="J364" s="261"/>
      <c r="K364" s="261"/>
      <c r="L364" s="261"/>
      <c r="M364" s="261"/>
      <c r="N364" s="261"/>
      <c r="O364" s="261"/>
      <c r="P364" s="261"/>
      <c r="Q364" s="261"/>
      <c r="R364" s="261"/>
      <c r="S364" s="261"/>
      <c r="T364" s="261"/>
      <c r="U364" s="261"/>
      <c r="V364" s="261"/>
      <c r="W364" s="261"/>
      <c r="X364" s="261"/>
      <c r="Y364" s="261"/>
      <c r="Z364" s="261"/>
      <c r="AA364" s="261"/>
      <c r="AB364" s="261"/>
      <c r="AC364" s="261"/>
      <c r="AD364" s="261"/>
      <c r="AE364" s="261"/>
      <c r="AG364" s="181"/>
      <c r="AQ364" s="183">
        <v>41911</v>
      </c>
      <c r="AR364" s="184" t="s">
        <v>2444</v>
      </c>
      <c r="AT364" s="182">
        <v>244</v>
      </c>
      <c r="AU364" s="182">
        <v>244</v>
      </c>
    </row>
    <row r="365" spans="1:47" ht="15.75" x14ac:dyDescent="0.25">
      <c r="A365" s="261"/>
      <c r="B365" s="261"/>
      <c r="C365" s="261"/>
      <c r="D365" s="261"/>
      <c r="E365" s="261"/>
      <c r="F365" s="261"/>
      <c r="G365" s="261"/>
      <c r="H365" s="261"/>
      <c r="I365" s="261"/>
      <c r="J365" s="261"/>
      <c r="K365" s="261"/>
      <c r="L365" s="261"/>
      <c r="M365" s="261"/>
      <c r="N365" s="261"/>
      <c r="O365" s="261"/>
      <c r="P365" s="261"/>
      <c r="Q365" s="261"/>
      <c r="R365" s="261"/>
      <c r="S365" s="261"/>
      <c r="T365" s="261"/>
      <c r="U365" s="261"/>
      <c r="V365" s="261"/>
      <c r="W365" s="261"/>
      <c r="X365" s="261"/>
      <c r="Y365" s="261"/>
      <c r="Z365" s="261"/>
      <c r="AA365" s="261"/>
      <c r="AB365" s="261"/>
      <c r="AC365" s="261"/>
      <c r="AD365" s="261"/>
      <c r="AE365" s="261"/>
      <c r="AG365" s="181"/>
      <c r="AQ365" s="183">
        <v>41912</v>
      </c>
      <c r="AR365" s="184" t="s">
        <v>701</v>
      </c>
      <c r="AT365" s="182">
        <v>245</v>
      </c>
      <c r="AU365" s="182">
        <v>245</v>
      </c>
    </row>
    <row r="366" spans="1:47" ht="15.75" x14ac:dyDescent="0.25">
      <c r="A366" s="261"/>
      <c r="B366" s="261"/>
      <c r="C366" s="261"/>
      <c r="D366" s="261"/>
      <c r="E366" s="261"/>
      <c r="F366" s="261"/>
      <c r="G366" s="261"/>
      <c r="H366" s="261"/>
      <c r="I366" s="261"/>
      <c r="J366" s="261"/>
      <c r="K366" s="261"/>
      <c r="L366" s="261"/>
      <c r="M366" s="261"/>
      <c r="N366" s="261"/>
      <c r="O366" s="261"/>
      <c r="P366" s="261"/>
      <c r="Q366" s="261"/>
      <c r="R366" s="261"/>
      <c r="S366" s="261"/>
      <c r="T366" s="261"/>
      <c r="U366" s="261"/>
      <c r="V366" s="261"/>
      <c r="W366" s="261"/>
      <c r="X366" s="261"/>
      <c r="Y366" s="261"/>
      <c r="Z366" s="261"/>
      <c r="AA366" s="261"/>
      <c r="AB366" s="261"/>
      <c r="AC366" s="261"/>
      <c r="AD366" s="261"/>
      <c r="AE366" s="261"/>
      <c r="AG366" s="181"/>
      <c r="AQ366" s="183">
        <v>41913</v>
      </c>
      <c r="AR366" s="184" t="s">
        <v>667</v>
      </c>
      <c r="AT366" s="182">
        <v>246</v>
      </c>
      <c r="AU366" s="182">
        <v>246</v>
      </c>
    </row>
    <row r="367" spans="1:47" ht="15.75" x14ac:dyDescent="0.25">
      <c r="A367" s="261"/>
      <c r="B367" s="261"/>
      <c r="C367" s="261"/>
      <c r="D367" s="261"/>
      <c r="E367" s="261"/>
      <c r="F367" s="261"/>
      <c r="G367" s="261"/>
      <c r="H367" s="261"/>
      <c r="I367" s="261"/>
      <c r="J367" s="261"/>
      <c r="K367" s="261"/>
      <c r="L367" s="261"/>
      <c r="M367" s="261"/>
      <c r="N367" s="261"/>
      <c r="O367" s="261"/>
      <c r="P367" s="261"/>
      <c r="Q367" s="261"/>
      <c r="R367" s="261"/>
      <c r="S367" s="261"/>
      <c r="T367" s="261"/>
      <c r="U367" s="261"/>
      <c r="V367" s="261"/>
      <c r="W367" s="261"/>
      <c r="X367" s="261"/>
      <c r="Y367" s="261"/>
      <c r="Z367" s="261"/>
      <c r="AA367" s="261"/>
      <c r="AB367" s="261"/>
      <c r="AC367" s="261"/>
      <c r="AD367" s="261"/>
      <c r="AE367" s="261"/>
      <c r="AG367" s="181"/>
      <c r="AQ367" s="183">
        <v>41914</v>
      </c>
      <c r="AR367" s="184" t="s">
        <v>668</v>
      </c>
      <c r="AT367" s="182">
        <v>247</v>
      </c>
      <c r="AU367" s="182">
        <v>247</v>
      </c>
    </row>
    <row r="368" spans="1:47" ht="15.75" x14ac:dyDescent="0.25">
      <c r="A368" s="261"/>
      <c r="B368" s="261"/>
      <c r="C368" s="261"/>
      <c r="D368" s="261"/>
      <c r="E368" s="261"/>
      <c r="F368" s="261"/>
      <c r="G368" s="261"/>
      <c r="H368" s="261"/>
      <c r="I368" s="261"/>
      <c r="J368" s="261"/>
      <c r="K368" s="261"/>
      <c r="L368" s="261"/>
      <c r="M368" s="261"/>
      <c r="N368" s="261"/>
      <c r="O368" s="261"/>
      <c r="P368" s="261"/>
      <c r="Q368" s="261"/>
      <c r="R368" s="261"/>
      <c r="S368" s="261"/>
      <c r="T368" s="261"/>
      <c r="U368" s="261"/>
      <c r="V368" s="261"/>
      <c r="W368" s="261"/>
      <c r="X368" s="261"/>
      <c r="Y368" s="261"/>
      <c r="Z368" s="261"/>
      <c r="AA368" s="261"/>
      <c r="AB368" s="261"/>
      <c r="AC368" s="261"/>
      <c r="AD368" s="261"/>
      <c r="AE368" s="261"/>
      <c r="AG368" s="181"/>
      <c r="AQ368" s="183">
        <v>41915</v>
      </c>
      <c r="AR368" s="184" t="s">
        <v>669</v>
      </c>
      <c r="AT368" s="182">
        <v>248</v>
      </c>
      <c r="AU368" s="182">
        <v>248</v>
      </c>
    </row>
    <row r="369" spans="1:47" ht="15.75" x14ac:dyDescent="0.25">
      <c r="A369" s="261"/>
      <c r="B369" s="261"/>
      <c r="C369" s="261"/>
      <c r="D369" s="261"/>
      <c r="E369" s="261"/>
      <c r="F369" s="261"/>
      <c r="G369" s="261"/>
      <c r="H369" s="261"/>
      <c r="I369" s="261"/>
      <c r="J369" s="261"/>
      <c r="K369" s="261"/>
      <c r="L369" s="261"/>
      <c r="M369" s="261"/>
      <c r="N369" s="261"/>
      <c r="O369" s="261"/>
      <c r="P369" s="261"/>
      <c r="Q369" s="261"/>
      <c r="R369" s="261"/>
      <c r="S369" s="261"/>
      <c r="T369" s="261"/>
      <c r="U369" s="261"/>
      <c r="V369" s="261"/>
      <c r="W369" s="261"/>
      <c r="X369" s="261"/>
      <c r="Y369" s="261"/>
      <c r="Z369" s="261"/>
      <c r="AA369" s="261"/>
      <c r="AB369" s="261"/>
      <c r="AC369" s="261"/>
      <c r="AD369" s="261"/>
      <c r="AE369" s="261"/>
      <c r="AG369" s="181"/>
      <c r="AQ369" s="183">
        <v>41916</v>
      </c>
      <c r="AR369" s="184" t="s">
        <v>670</v>
      </c>
      <c r="AS369" s="182" t="s">
        <v>216</v>
      </c>
      <c r="AT369" s="182">
        <v>248</v>
      </c>
      <c r="AU369" s="182" t="s">
        <v>2442</v>
      </c>
    </row>
    <row r="370" spans="1:47" ht="15.75" x14ac:dyDescent="0.25">
      <c r="A370" s="261"/>
      <c r="B370" s="261"/>
      <c r="C370" s="261"/>
      <c r="D370" s="261"/>
      <c r="E370" s="261"/>
      <c r="F370" s="261"/>
      <c r="G370" s="261"/>
      <c r="H370" s="261"/>
      <c r="I370" s="261"/>
      <c r="J370" s="261"/>
      <c r="K370" s="261"/>
      <c r="L370" s="261"/>
      <c r="M370" s="261"/>
      <c r="N370" s="261"/>
      <c r="O370" s="261"/>
      <c r="P370" s="261"/>
      <c r="Q370" s="261"/>
      <c r="R370" s="261"/>
      <c r="S370" s="261"/>
      <c r="T370" s="261"/>
      <c r="U370" s="261"/>
      <c r="V370" s="261"/>
      <c r="W370" s="261"/>
      <c r="X370" s="261"/>
      <c r="Y370" s="261"/>
      <c r="Z370" s="261"/>
      <c r="AA370" s="261"/>
      <c r="AB370" s="261"/>
      <c r="AC370" s="261"/>
      <c r="AD370" s="261"/>
      <c r="AE370" s="261"/>
      <c r="AG370" s="181"/>
      <c r="AQ370" s="183">
        <v>41917</v>
      </c>
      <c r="AR370" s="184" t="s">
        <v>2443</v>
      </c>
      <c r="AS370" s="182" t="s">
        <v>216</v>
      </c>
      <c r="AT370" s="182">
        <v>248</v>
      </c>
      <c r="AU370" s="182" t="s">
        <v>2442</v>
      </c>
    </row>
    <row r="371" spans="1:47" ht="15.75" x14ac:dyDescent="0.25">
      <c r="A371" s="261"/>
      <c r="B371" s="261"/>
      <c r="C371" s="261"/>
      <c r="D371" s="261"/>
      <c r="E371" s="261"/>
      <c r="F371" s="261"/>
      <c r="G371" s="261"/>
      <c r="H371" s="261"/>
      <c r="I371" s="261"/>
      <c r="J371" s="261"/>
      <c r="K371" s="261"/>
      <c r="L371" s="261"/>
      <c r="M371" s="261"/>
      <c r="N371" s="261"/>
      <c r="O371" s="261"/>
      <c r="P371" s="261"/>
      <c r="Q371" s="261"/>
      <c r="R371" s="261"/>
      <c r="S371" s="261"/>
      <c r="T371" s="261"/>
      <c r="U371" s="261"/>
      <c r="V371" s="261"/>
      <c r="W371" s="261"/>
      <c r="X371" s="261"/>
      <c r="Y371" s="261"/>
      <c r="Z371" s="261"/>
      <c r="AA371" s="261"/>
      <c r="AB371" s="261"/>
      <c r="AC371" s="261"/>
      <c r="AD371" s="261"/>
      <c r="AE371" s="261"/>
      <c r="AG371" s="181"/>
      <c r="AQ371" s="183">
        <v>41918</v>
      </c>
      <c r="AR371" s="184" t="s">
        <v>2444</v>
      </c>
      <c r="AT371" s="182">
        <v>248</v>
      </c>
      <c r="AU371" s="182" t="s">
        <v>2442</v>
      </c>
    </row>
    <row r="372" spans="1:47" ht="15.75" x14ac:dyDescent="0.25">
      <c r="A372" s="261"/>
      <c r="B372" s="261"/>
      <c r="C372" s="261"/>
      <c r="D372" s="261"/>
      <c r="E372" s="261"/>
      <c r="F372" s="261"/>
      <c r="G372" s="261"/>
      <c r="H372" s="261"/>
      <c r="I372" s="261"/>
      <c r="J372" s="261"/>
      <c r="K372" s="261"/>
      <c r="L372" s="261"/>
      <c r="M372" s="261"/>
      <c r="N372" s="261"/>
      <c r="O372" s="261"/>
      <c r="P372" s="261"/>
      <c r="Q372" s="261"/>
      <c r="R372" s="261"/>
      <c r="S372" s="261"/>
      <c r="T372" s="261"/>
      <c r="U372" s="261"/>
      <c r="V372" s="261"/>
      <c r="W372" s="261"/>
      <c r="X372" s="261"/>
      <c r="Y372" s="261"/>
      <c r="Z372" s="261"/>
      <c r="AA372" s="261"/>
      <c r="AB372" s="261"/>
      <c r="AC372" s="261"/>
      <c r="AD372" s="261"/>
      <c r="AE372" s="261"/>
      <c r="AG372" s="181"/>
      <c r="AQ372" s="183">
        <v>41919</v>
      </c>
      <c r="AR372" s="184" t="s">
        <v>701</v>
      </c>
      <c r="AT372" s="182">
        <v>249</v>
      </c>
      <c r="AU372" s="182">
        <v>249</v>
      </c>
    </row>
    <row r="373" spans="1:47" ht="15.75" x14ac:dyDescent="0.25">
      <c r="A373" s="261"/>
      <c r="B373" s="261"/>
      <c r="C373" s="261"/>
      <c r="D373" s="261"/>
      <c r="E373" s="261"/>
      <c r="F373" s="261"/>
      <c r="G373" s="261"/>
      <c r="H373" s="261"/>
      <c r="I373" s="261"/>
      <c r="J373" s="261"/>
      <c r="K373" s="261"/>
      <c r="L373" s="261"/>
      <c r="M373" s="261"/>
      <c r="N373" s="261"/>
      <c r="O373" s="261"/>
      <c r="P373" s="261"/>
      <c r="Q373" s="261"/>
      <c r="R373" s="261"/>
      <c r="S373" s="261"/>
      <c r="T373" s="261"/>
      <c r="U373" s="261"/>
      <c r="V373" s="261"/>
      <c r="W373" s="261"/>
      <c r="X373" s="261"/>
      <c r="Y373" s="261"/>
      <c r="Z373" s="261"/>
      <c r="AA373" s="261"/>
      <c r="AB373" s="261"/>
      <c r="AC373" s="261"/>
      <c r="AD373" s="261"/>
      <c r="AE373" s="261"/>
      <c r="AG373" s="181"/>
      <c r="AQ373" s="183">
        <v>41920</v>
      </c>
      <c r="AR373" s="184" t="s">
        <v>667</v>
      </c>
      <c r="AT373" s="182">
        <v>250</v>
      </c>
      <c r="AU373" s="182">
        <v>250</v>
      </c>
    </row>
    <row r="374" spans="1:47" ht="15.75" x14ac:dyDescent="0.25">
      <c r="A374" s="261"/>
      <c r="B374" s="261"/>
      <c r="C374" s="261"/>
      <c r="D374" s="261"/>
      <c r="E374" s="261"/>
      <c r="F374" s="261"/>
      <c r="G374" s="261"/>
      <c r="H374" s="261"/>
      <c r="I374" s="261"/>
      <c r="J374" s="261"/>
      <c r="K374" s="261"/>
      <c r="L374" s="261"/>
      <c r="M374" s="261"/>
      <c r="N374" s="261"/>
      <c r="O374" s="261"/>
      <c r="P374" s="261"/>
      <c r="Q374" s="261"/>
      <c r="R374" s="261"/>
      <c r="S374" s="261"/>
      <c r="T374" s="261"/>
      <c r="U374" s="261"/>
      <c r="V374" s="261"/>
      <c r="W374" s="261"/>
      <c r="X374" s="261"/>
      <c r="Y374" s="261"/>
      <c r="Z374" s="261"/>
      <c r="AA374" s="261"/>
      <c r="AB374" s="261"/>
      <c r="AC374" s="261"/>
      <c r="AD374" s="261"/>
      <c r="AE374" s="261"/>
      <c r="AG374" s="181"/>
      <c r="AQ374" s="183">
        <v>41921</v>
      </c>
      <c r="AR374" s="184" t="s">
        <v>668</v>
      </c>
      <c r="AT374" s="182">
        <v>251</v>
      </c>
      <c r="AU374" s="182">
        <v>251</v>
      </c>
    </row>
    <row r="375" spans="1:47" ht="15.75" x14ac:dyDescent="0.25">
      <c r="A375" s="261"/>
      <c r="B375" s="261"/>
      <c r="C375" s="261"/>
      <c r="D375" s="261"/>
      <c r="E375" s="261"/>
      <c r="F375" s="261"/>
      <c r="G375" s="261"/>
      <c r="H375" s="261"/>
      <c r="I375" s="261"/>
      <c r="J375" s="261"/>
      <c r="K375" s="261"/>
      <c r="L375" s="261"/>
      <c r="M375" s="261"/>
      <c r="N375" s="261"/>
      <c r="O375" s="261"/>
      <c r="P375" s="261"/>
      <c r="Q375" s="261"/>
      <c r="R375" s="261"/>
      <c r="S375" s="261"/>
      <c r="T375" s="261"/>
      <c r="U375" s="261"/>
      <c r="V375" s="261"/>
      <c r="W375" s="261"/>
      <c r="X375" s="261"/>
      <c r="Y375" s="261"/>
      <c r="Z375" s="261"/>
      <c r="AA375" s="261"/>
      <c r="AB375" s="261"/>
      <c r="AC375" s="261"/>
      <c r="AD375" s="261"/>
      <c r="AE375" s="261"/>
      <c r="AG375" s="181"/>
      <c r="AQ375" s="183">
        <v>41922</v>
      </c>
      <c r="AR375" s="184" t="s">
        <v>669</v>
      </c>
      <c r="AT375" s="182">
        <v>252</v>
      </c>
      <c r="AU375" s="182">
        <v>252</v>
      </c>
    </row>
    <row r="376" spans="1:47" ht="15.75" x14ac:dyDescent="0.25">
      <c r="A376" s="261"/>
      <c r="B376" s="261"/>
      <c r="C376" s="261"/>
      <c r="D376" s="261"/>
      <c r="E376" s="261"/>
      <c r="F376" s="261"/>
      <c r="G376" s="261"/>
      <c r="H376" s="261"/>
      <c r="I376" s="261"/>
      <c r="J376" s="261"/>
      <c r="K376" s="261"/>
      <c r="L376" s="261"/>
      <c r="M376" s="261"/>
      <c r="N376" s="261"/>
      <c r="O376" s="261"/>
      <c r="P376" s="261"/>
      <c r="Q376" s="261"/>
      <c r="R376" s="261"/>
      <c r="S376" s="261"/>
      <c r="T376" s="261"/>
      <c r="U376" s="261"/>
      <c r="V376" s="261"/>
      <c r="W376" s="261"/>
      <c r="X376" s="261"/>
      <c r="Y376" s="261"/>
      <c r="Z376" s="261"/>
      <c r="AA376" s="261"/>
      <c r="AB376" s="261"/>
      <c r="AC376" s="261"/>
      <c r="AD376" s="261"/>
      <c r="AE376" s="261"/>
      <c r="AG376" s="181"/>
      <c r="AQ376" s="183">
        <v>41923</v>
      </c>
      <c r="AR376" s="184" t="s">
        <v>670</v>
      </c>
      <c r="AS376" s="182" t="s">
        <v>216</v>
      </c>
      <c r="AT376" s="182">
        <v>252</v>
      </c>
      <c r="AU376" s="182" t="s">
        <v>2442</v>
      </c>
    </row>
    <row r="377" spans="1:47" ht="15.75" x14ac:dyDescent="0.25">
      <c r="A377" s="261"/>
      <c r="B377" s="261"/>
      <c r="C377" s="261"/>
      <c r="D377" s="261"/>
      <c r="E377" s="261"/>
      <c r="F377" s="261"/>
      <c r="G377" s="261"/>
      <c r="H377" s="261"/>
      <c r="I377" s="261"/>
      <c r="J377" s="261"/>
      <c r="K377" s="261"/>
      <c r="L377" s="261"/>
      <c r="M377" s="261"/>
      <c r="N377" s="261"/>
      <c r="O377" s="261"/>
      <c r="P377" s="261"/>
      <c r="Q377" s="261"/>
      <c r="R377" s="261"/>
      <c r="S377" s="261"/>
      <c r="T377" s="261"/>
      <c r="U377" s="261"/>
      <c r="V377" s="261"/>
      <c r="W377" s="261"/>
      <c r="X377" s="261"/>
      <c r="Y377" s="261"/>
      <c r="Z377" s="261"/>
      <c r="AA377" s="261"/>
      <c r="AB377" s="261"/>
      <c r="AC377" s="261"/>
      <c r="AD377" s="261"/>
      <c r="AE377" s="261"/>
      <c r="AG377" s="181"/>
      <c r="AQ377" s="183">
        <v>41924</v>
      </c>
      <c r="AR377" s="184" t="s">
        <v>2443</v>
      </c>
      <c r="AS377" s="182" t="s">
        <v>216</v>
      </c>
      <c r="AT377" s="182">
        <v>252</v>
      </c>
      <c r="AU377" s="182" t="s">
        <v>2442</v>
      </c>
    </row>
    <row r="378" spans="1:47" ht="15.75" x14ac:dyDescent="0.25">
      <c r="A378" s="261"/>
      <c r="B378" s="261"/>
      <c r="C378" s="261"/>
      <c r="D378" s="261"/>
      <c r="E378" s="261"/>
      <c r="F378" s="261"/>
      <c r="G378" s="261"/>
      <c r="H378" s="261"/>
      <c r="I378" s="261"/>
      <c r="J378" s="261"/>
      <c r="K378" s="261"/>
      <c r="L378" s="261"/>
      <c r="M378" s="261"/>
      <c r="N378" s="261"/>
      <c r="O378" s="261"/>
      <c r="P378" s="261"/>
      <c r="Q378" s="261"/>
      <c r="R378" s="261"/>
      <c r="S378" s="261"/>
      <c r="T378" s="261"/>
      <c r="U378" s="261"/>
      <c r="V378" s="261"/>
      <c r="W378" s="261"/>
      <c r="X378" s="261"/>
      <c r="Y378" s="261"/>
      <c r="Z378" s="261"/>
      <c r="AA378" s="261"/>
      <c r="AB378" s="261"/>
      <c r="AC378" s="261"/>
      <c r="AD378" s="261"/>
      <c r="AE378" s="261"/>
      <c r="AG378" s="181"/>
      <c r="AQ378" s="183">
        <v>41925</v>
      </c>
      <c r="AR378" s="184" t="s">
        <v>2444</v>
      </c>
      <c r="AS378" s="182" t="s">
        <v>216</v>
      </c>
      <c r="AT378" s="182">
        <v>253</v>
      </c>
      <c r="AU378" s="182">
        <v>253</v>
      </c>
    </row>
    <row r="379" spans="1:47" ht="15.75" x14ac:dyDescent="0.25">
      <c r="A379" s="261"/>
      <c r="B379" s="261"/>
      <c r="C379" s="261"/>
      <c r="D379" s="261"/>
      <c r="E379" s="261"/>
      <c r="F379" s="261"/>
      <c r="G379" s="261"/>
      <c r="H379" s="261"/>
      <c r="I379" s="261"/>
      <c r="J379" s="261"/>
      <c r="K379" s="261"/>
      <c r="L379" s="261"/>
      <c r="M379" s="261"/>
      <c r="N379" s="261"/>
      <c r="O379" s="261"/>
      <c r="P379" s="261"/>
      <c r="Q379" s="261"/>
      <c r="R379" s="261"/>
      <c r="S379" s="261"/>
      <c r="T379" s="261"/>
      <c r="U379" s="261"/>
      <c r="V379" s="261"/>
      <c r="W379" s="261"/>
      <c r="X379" s="261"/>
      <c r="Y379" s="261"/>
      <c r="Z379" s="261"/>
      <c r="AA379" s="261"/>
      <c r="AB379" s="261"/>
      <c r="AC379" s="261"/>
      <c r="AD379" s="261"/>
      <c r="AE379" s="261"/>
      <c r="AG379" s="181"/>
      <c r="AQ379" s="183">
        <v>41926</v>
      </c>
      <c r="AR379" s="184" t="s">
        <v>701</v>
      </c>
      <c r="AT379" s="182">
        <v>254</v>
      </c>
      <c r="AU379" s="182">
        <v>254</v>
      </c>
    </row>
    <row r="380" spans="1:47" ht="15.75" x14ac:dyDescent="0.25">
      <c r="A380" s="261"/>
      <c r="B380" s="261"/>
      <c r="C380" s="261"/>
      <c r="D380" s="261"/>
      <c r="E380" s="261"/>
      <c r="F380" s="261"/>
      <c r="G380" s="261"/>
      <c r="H380" s="261"/>
      <c r="I380" s="261"/>
      <c r="J380" s="261"/>
      <c r="K380" s="261"/>
      <c r="L380" s="261"/>
      <c r="M380" s="261"/>
      <c r="N380" s="261"/>
      <c r="O380" s="261"/>
      <c r="P380" s="261"/>
      <c r="Q380" s="261"/>
      <c r="R380" s="261"/>
      <c r="S380" s="261"/>
      <c r="T380" s="261"/>
      <c r="U380" s="261"/>
      <c r="V380" s="261"/>
      <c r="W380" s="261"/>
      <c r="X380" s="261"/>
      <c r="Y380" s="261"/>
      <c r="Z380" s="261"/>
      <c r="AA380" s="261"/>
      <c r="AB380" s="261"/>
      <c r="AC380" s="261"/>
      <c r="AD380" s="261"/>
      <c r="AE380" s="261"/>
      <c r="AG380" s="181"/>
      <c r="AQ380" s="183">
        <v>41927</v>
      </c>
      <c r="AR380" s="184" t="s">
        <v>667</v>
      </c>
      <c r="AT380" s="182">
        <v>255</v>
      </c>
      <c r="AU380" s="182">
        <v>255</v>
      </c>
    </row>
    <row r="381" spans="1:47" ht="15.75" x14ac:dyDescent="0.25">
      <c r="A381" s="261"/>
      <c r="B381" s="261"/>
      <c r="C381" s="261"/>
      <c r="D381" s="261"/>
      <c r="E381" s="261"/>
      <c r="F381" s="261"/>
      <c r="G381" s="261"/>
      <c r="H381" s="261"/>
      <c r="I381" s="261"/>
      <c r="J381" s="261"/>
      <c r="K381" s="261"/>
      <c r="L381" s="261"/>
      <c r="M381" s="261"/>
      <c r="N381" s="261"/>
      <c r="O381" s="261"/>
      <c r="P381" s="261"/>
      <c r="Q381" s="261"/>
      <c r="R381" s="261"/>
      <c r="S381" s="261"/>
      <c r="T381" s="261"/>
      <c r="U381" s="261"/>
      <c r="V381" s="261"/>
      <c r="W381" s="261"/>
      <c r="X381" s="261"/>
      <c r="Y381" s="261"/>
      <c r="Z381" s="261"/>
      <c r="AA381" s="261"/>
      <c r="AB381" s="261"/>
      <c r="AC381" s="261"/>
      <c r="AD381" s="261"/>
      <c r="AE381" s="261"/>
      <c r="AG381" s="181"/>
      <c r="AQ381" s="183">
        <v>41928</v>
      </c>
      <c r="AR381" s="184" t="s">
        <v>668</v>
      </c>
      <c r="AT381" s="182">
        <v>256</v>
      </c>
      <c r="AU381" s="182">
        <v>256</v>
      </c>
    </row>
    <row r="382" spans="1:47" ht="15.75" x14ac:dyDescent="0.25">
      <c r="A382" s="261"/>
      <c r="B382" s="261"/>
      <c r="C382" s="261"/>
      <c r="D382" s="261"/>
      <c r="E382" s="261"/>
      <c r="F382" s="261"/>
      <c r="G382" s="261"/>
      <c r="H382" s="261"/>
      <c r="I382" s="261"/>
      <c r="J382" s="261"/>
      <c r="K382" s="261"/>
      <c r="L382" s="261"/>
      <c r="M382" s="261"/>
      <c r="N382" s="261"/>
      <c r="O382" s="261"/>
      <c r="P382" s="261"/>
      <c r="Q382" s="261"/>
      <c r="R382" s="261"/>
      <c r="S382" s="261"/>
      <c r="T382" s="261"/>
      <c r="U382" s="261"/>
      <c r="V382" s="261"/>
      <c r="W382" s="261"/>
      <c r="X382" s="261"/>
      <c r="Y382" s="261"/>
      <c r="Z382" s="261"/>
      <c r="AA382" s="261"/>
      <c r="AB382" s="261"/>
      <c r="AC382" s="261"/>
      <c r="AD382" s="261"/>
      <c r="AE382" s="261"/>
      <c r="AG382" s="181"/>
      <c r="AQ382" s="183">
        <v>41929</v>
      </c>
      <c r="AR382" s="184" t="s">
        <v>669</v>
      </c>
      <c r="AT382" s="182">
        <v>257</v>
      </c>
      <c r="AU382" s="182">
        <v>257</v>
      </c>
    </row>
    <row r="383" spans="1:47" ht="15.75" x14ac:dyDescent="0.25">
      <c r="A383" s="261"/>
      <c r="B383" s="261"/>
      <c r="C383" s="261"/>
      <c r="D383" s="261"/>
      <c r="E383" s="261"/>
      <c r="F383" s="261"/>
      <c r="G383" s="261"/>
      <c r="H383" s="261"/>
      <c r="I383" s="261"/>
      <c r="J383" s="261"/>
      <c r="K383" s="261"/>
      <c r="L383" s="261"/>
      <c r="M383" s="261"/>
      <c r="N383" s="261"/>
      <c r="O383" s="261"/>
      <c r="P383" s="261"/>
      <c r="Q383" s="261"/>
      <c r="R383" s="261"/>
      <c r="S383" s="261"/>
      <c r="T383" s="261"/>
      <c r="U383" s="261"/>
      <c r="V383" s="261"/>
      <c r="W383" s="261"/>
      <c r="X383" s="261"/>
      <c r="Y383" s="261"/>
      <c r="Z383" s="261"/>
      <c r="AA383" s="261"/>
      <c r="AB383" s="261"/>
      <c r="AC383" s="261"/>
      <c r="AD383" s="261"/>
      <c r="AE383" s="261"/>
      <c r="AG383" s="181"/>
      <c r="AQ383" s="183">
        <v>41930</v>
      </c>
      <c r="AR383" s="184" t="s">
        <v>670</v>
      </c>
      <c r="AS383" s="182" t="s">
        <v>216</v>
      </c>
      <c r="AT383" s="182">
        <v>257</v>
      </c>
      <c r="AU383" s="182" t="s">
        <v>2442</v>
      </c>
    </row>
    <row r="384" spans="1:47" ht="15.75" x14ac:dyDescent="0.25">
      <c r="A384" s="261"/>
      <c r="B384" s="261"/>
      <c r="C384" s="261"/>
      <c r="D384" s="261"/>
      <c r="E384" s="261"/>
      <c r="F384" s="261"/>
      <c r="G384" s="261"/>
      <c r="H384" s="261"/>
      <c r="I384" s="261"/>
      <c r="J384" s="261"/>
      <c r="K384" s="261"/>
      <c r="L384" s="261"/>
      <c r="M384" s="261"/>
      <c r="N384" s="261"/>
      <c r="O384" s="261"/>
      <c r="P384" s="261"/>
      <c r="Q384" s="261"/>
      <c r="R384" s="261"/>
      <c r="S384" s="261"/>
      <c r="T384" s="261"/>
      <c r="U384" s="261"/>
      <c r="V384" s="261"/>
      <c r="W384" s="261"/>
      <c r="X384" s="261"/>
      <c r="Y384" s="261"/>
      <c r="Z384" s="261"/>
      <c r="AA384" s="261"/>
      <c r="AB384" s="261"/>
      <c r="AC384" s="261"/>
      <c r="AD384" s="261"/>
      <c r="AE384" s="261"/>
      <c r="AG384" s="181"/>
      <c r="AQ384" s="183">
        <v>41931</v>
      </c>
      <c r="AR384" s="184" t="s">
        <v>2443</v>
      </c>
      <c r="AS384" s="182" t="s">
        <v>216</v>
      </c>
      <c r="AT384" s="182">
        <v>257</v>
      </c>
      <c r="AU384" s="182" t="s">
        <v>2442</v>
      </c>
    </row>
    <row r="385" spans="1:47" ht="15.75" x14ac:dyDescent="0.25">
      <c r="A385" s="261"/>
      <c r="B385" s="261"/>
      <c r="C385" s="261"/>
      <c r="D385" s="261"/>
      <c r="E385" s="261"/>
      <c r="F385" s="261"/>
      <c r="G385" s="261"/>
      <c r="H385" s="261"/>
      <c r="I385" s="261"/>
      <c r="J385" s="261"/>
      <c r="K385" s="261"/>
      <c r="L385" s="261"/>
      <c r="M385" s="261"/>
      <c r="N385" s="261"/>
      <c r="O385" s="261"/>
      <c r="P385" s="261"/>
      <c r="Q385" s="261"/>
      <c r="R385" s="261"/>
      <c r="S385" s="261"/>
      <c r="T385" s="261"/>
      <c r="U385" s="261"/>
      <c r="V385" s="261"/>
      <c r="W385" s="261"/>
      <c r="X385" s="261"/>
      <c r="Y385" s="261"/>
      <c r="Z385" s="261"/>
      <c r="AA385" s="261"/>
      <c r="AB385" s="261"/>
      <c r="AC385" s="261"/>
      <c r="AD385" s="261"/>
      <c r="AE385" s="261"/>
      <c r="AG385" s="181"/>
      <c r="AQ385" s="183">
        <v>41932</v>
      </c>
      <c r="AR385" s="184" t="s">
        <v>2444</v>
      </c>
      <c r="AT385" s="182">
        <v>258</v>
      </c>
      <c r="AU385" s="182">
        <v>258</v>
      </c>
    </row>
    <row r="386" spans="1:47" ht="15.75" x14ac:dyDescent="0.25">
      <c r="A386" s="261"/>
      <c r="B386" s="261"/>
      <c r="C386" s="261"/>
      <c r="D386" s="261"/>
      <c r="E386" s="261"/>
      <c r="F386" s="261"/>
      <c r="G386" s="261"/>
      <c r="H386" s="261"/>
      <c r="I386" s="261"/>
      <c r="J386" s="261"/>
      <c r="K386" s="261"/>
      <c r="L386" s="261"/>
      <c r="M386" s="261"/>
      <c r="N386" s="261"/>
      <c r="O386" s="261"/>
      <c r="P386" s="261"/>
      <c r="Q386" s="261"/>
      <c r="R386" s="261"/>
      <c r="S386" s="261"/>
      <c r="T386" s="261"/>
      <c r="U386" s="261"/>
      <c r="V386" s="261"/>
      <c r="W386" s="261"/>
      <c r="X386" s="261"/>
      <c r="Y386" s="261"/>
      <c r="Z386" s="261"/>
      <c r="AA386" s="261"/>
      <c r="AB386" s="261"/>
      <c r="AC386" s="261"/>
      <c r="AD386" s="261"/>
      <c r="AE386" s="261"/>
      <c r="AG386" s="181"/>
      <c r="AQ386" s="183">
        <v>41933</v>
      </c>
      <c r="AR386" s="184" t="s">
        <v>701</v>
      </c>
      <c r="AT386" s="182">
        <v>259</v>
      </c>
      <c r="AU386" s="182">
        <v>259</v>
      </c>
    </row>
    <row r="387" spans="1:47" ht="15.75" x14ac:dyDescent="0.25">
      <c r="A387" s="261"/>
      <c r="B387" s="261"/>
      <c r="C387" s="261"/>
      <c r="D387" s="261"/>
      <c r="E387" s="261"/>
      <c r="F387" s="261"/>
      <c r="G387" s="261"/>
      <c r="H387" s="261"/>
      <c r="I387" s="261"/>
      <c r="J387" s="261"/>
      <c r="K387" s="261"/>
      <c r="L387" s="261"/>
      <c r="M387" s="261"/>
      <c r="N387" s="261"/>
      <c r="O387" s="261"/>
      <c r="P387" s="261"/>
      <c r="Q387" s="261"/>
      <c r="R387" s="261"/>
      <c r="S387" s="261"/>
      <c r="T387" s="261"/>
      <c r="U387" s="261"/>
      <c r="V387" s="261"/>
      <c r="W387" s="261"/>
      <c r="X387" s="261"/>
      <c r="Y387" s="261"/>
      <c r="Z387" s="261"/>
      <c r="AA387" s="261"/>
      <c r="AB387" s="261"/>
      <c r="AC387" s="261"/>
      <c r="AD387" s="261"/>
      <c r="AE387" s="261"/>
      <c r="AG387" s="181"/>
      <c r="AQ387" s="183">
        <v>41934</v>
      </c>
      <c r="AR387" s="184" t="s">
        <v>667</v>
      </c>
      <c r="AT387" s="182">
        <v>260</v>
      </c>
      <c r="AU387" s="182">
        <v>260</v>
      </c>
    </row>
    <row r="388" spans="1:47" ht="15.75" x14ac:dyDescent="0.25">
      <c r="A388" s="261"/>
      <c r="B388" s="261"/>
      <c r="C388" s="261"/>
      <c r="D388" s="261"/>
      <c r="E388" s="261"/>
      <c r="F388" s="261"/>
      <c r="G388" s="261"/>
      <c r="H388" s="261"/>
      <c r="I388" s="261"/>
      <c r="J388" s="261"/>
      <c r="K388" s="261"/>
      <c r="L388" s="261"/>
      <c r="M388" s="261"/>
      <c r="N388" s="261"/>
      <c r="O388" s="261"/>
      <c r="P388" s="261"/>
      <c r="Q388" s="261"/>
      <c r="R388" s="261"/>
      <c r="S388" s="261"/>
      <c r="T388" s="261"/>
      <c r="U388" s="261"/>
      <c r="V388" s="261"/>
      <c r="W388" s="261"/>
      <c r="X388" s="261"/>
      <c r="Y388" s="261"/>
      <c r="Z388" s="261"/>
      <c r="AA388" s="261"/>
      <c r="AB388" s="261"/>
      <c r="AC388" s="261"/>
      <c r="AD388" s="261"/>
      <c r="AE388" s="261"/>
      <c r="AG388" s="181"/>
      <c r="AQ388" s="183">
        <v>41935</v>
      </c>
      <c r="AR388" s="184" t="s">
        <v>668</v>
      </c>
      <c r="AT388" s="182">
        <v>261</v>
      </c>
      <c r="AU388" s="182">
        <v>261</v>
      </c>
    </row>
    <row r="389" spans="1:47" ht="15.75" x14ac:dyDescent="0.25">
      <c r="A389" s="261"/>
      <c r="B389" s="261"/>
      <c r="C389" s="261"/>
      <c r="D389" s="261"/>
      <c r="E389" s="261"/>
      <c r="F389" s="261"/>
      <c r="G389" s="261"/>
      <c r="H389" s="261"/>
      <c r="I389" s="261"/>
      <c r="J389" s="261"/>
      <c r="K389" s="261"/>
      <c r="L389" s="261"/>
      <c r="M389" s="261"/>
      <c r="N389" s="261"/>
      <c r="O389" s="261"/>
      <c r="P389" s="261"/>
      <c r="Q389" s="261"/>
      <c r="R389" s="261"/>
      <c r="S389" s="261"/>
      <c r="T389" s="261"/>
      <c r="U389" s="261"/>
      <c r="V389" s="261"/>
      <c r="W389" s="261"/>
      <c r="X389" s="261"/>
      <c r="Y389" s="261"/>
      <c r="Z389" s="261"/>
      <c r="AA389" s="261"/>
      <c r="AB389" s="261"/>
      <c r="AC389" s="261"/>
      <c r="AD389" s="261"/>
      <c r="AE389" s="261"/>
      <c r="AG389" s="181"/>
      <c r="AQ389" s="183">
        <v>41936</v>
      </c>
      <c r="AR389" s="184" t="s">
        <v>669</v>
      </c>
      <c r="AT389" s="182">
        <v>262</v>
      </c>
      <c r="AU389" s="182">
        <v>262</v>
      </c>
    </row>
    <row r="390" spans="1:47" ht="15.75" x14ac:dyDescent="0.25">
      <c r="A390" s="261"/>
      <c r="B390" s="261"/>
      <c r="C390" s="261"/>
      <c r="D390" s="261"/>
      <c r="E390" s="261"/>
      <c r="F390" s="261"/>
      <c r="G390" s="261"/>
      <c r="H390" s="261"/>
      <c r="I390" s="261"/>
      <c r="J390" s="261"/>
      <c r="K390" s="261"/>
      <c r="L390" s="261"/>
      <c r="M390" s="261"/>
      <c r="N390" s="261"/>
      <c r="O390" s="261"/>
      <c r="P390" s="261"/>
      <c r="Q390" s="261"/>
      <c r="R390" s="261"/>
      <c r="S390" s="261"/>
      <c r="T390" s="261"/>
      <c r="U390" s="261"/>
      <c r="V390" s="261"/>
      <c r="W390" s="261"/>
      <c r="X390" s="261"/>
      <c r="Y390" s="261"/>
      <c r="Z390" s="261"/>
      <c r="AA390" s="261"/>
      <c r="AB390" s="261"/>
      <c r="AC390" s="261"/>
      <c r="AD390" s="261"/>
      <c r="AE390" s="261"/>
      <c r="AG390" s="181"/>
      <c r="AQ390" s="183">
        <v>41937</v>
      </c>
      <c r="AR390" s="184" t="s">
        <v>670</v>
      </c>
      <c r="AS390" s="182" t="s">
        <v>216</v>
      </c>
      <c r="AT390" s="182">
        <v>262</v>
      </c>
      <c r="AU390" s="182" t="s">
        <v>2442</v>
      </c>
    </row>
    <row r="391" spans="1:47" ht="15.75" x14ac:dyDescent="0.25">
      <c r="A391" s="261"/>
      <c r="B391" s="261"/>
      <c r="C391" s="261"/>
      <c r="D391" s="261"/>
      <c r="E391" s="261"/>
      <c r="F391" s="261"/>
      <c r="G391" s="261"/>
      <c r="H391" s="261"/>
      <c r="I391" s="261"/>
      <c r="J391" s="261"/>
      <c r="K391" s="261"/>
      <c r="L391" s="261"/>
      <c r="M391" s="261"/>
      <c r="N391" s="261"/>
      <c r="O391" s="261"/>
      <c r="P391" s="261"/>
      <c r="Q391" s="261"/>
      <c r="R391" s="261"/>
      <c r="S391" s="261"/>
      <c r="T391" s="261"/>
      <c r="U391" s="261"/>
      <c r="V391" s="261"/>
      <c r="W391" s="261"/>
      <c r="X391" s="261"/>
      <c r="Y391" s="261"/>
      <c r="Z391" s="261"/>
      <c r="AA391" s="261"/>
      <c r="AB391" s="261"/>
      <c r="AC391" s="261"/>
      <c r="AD391" s="261"/>
      <c r="AE391" s="261"/>
      <c r="AG391" s="181"/>
      <c r="AQ391" s="183">
        <v>41938</v>
      </c>
      <c r="AR391" s="184" t="s">
        <v>2443</v>
      </c>
      <c r="AS391" s="182" t="s">
        <v>216</v>
      </c>
      <c r="AT391" s="182">
        <v>262</v>
      </c>
      <c r="AU391" s="182" t="s">
        <v>2442</v>
      </c>
    </row>
    <row r="392" spans="1:47" ht="15.75" x14ac:dyDescent="0.25">
      <c r="A392" s="261"/>
      <c r="B392" s="261"/>
      <c r="C392" s="261"/>
      <c r="D392" s="261"/>
      <c r="E392" s="261"/>
      <c r="F392" s="261"/>
      <c r="G392" s="261"/>
      <c r="H392" s="261"/>
      <c r="I392" s="261"/>
      <c r="J392" s="261"/>
      <c r="K392" s="261"/>
      <c r="L392" s="261"/>
      <c r="M392" s="261"/>
      <c r="N392" s="261"/>
      <c r="O392" s="261"/>
      <c r="P392" s="261"/>
      <c r="Q392" s="261"/>
      <c r="R392" s="261"/>
      <c r="S392" s="261"/>
      <c r="T392" s="261"/>
      <c r="U392" s="261"/>
      <c r="V392" s="261"/>
      <c r="W392" s="261"/>
      <c r="X392" s="261"/>
      <c r="Y392" s="261"/>
      <c r="Z392" s="261"/>
      <c r="AA392" s="261"/>
      <c r="AB392" s="261"/>
      <c r="AC392" s="261"/>
      <c r="AD392" s="261"/>
      <c r="AE392" s="261"/>
      <c r="AG392" s="181"/>
      <c r="AQ392" s="183">
        <v>41939</v>
      </c>
      <c r="AR392" s="184" t="s">
        <v>2444</v>
      </c>
      <c r="AT392" s="182">
        <v>263</v>
      </c>
      <c r="AU392" s="182">
        <v>263</v>
      </c>
    </row>
    <row r="393" spans="1:47" ht="15.75" x14ac:dyDescent="0.25">
      <c r="A393" s="261"/>
      <c r="B393" s="261"/>
      <c r="C393" s="261"/>
      <c r="D393" s="261"/>
      <c r="E393" s="261"/>
      <c r="F393" s="261"/>
      <c r="G393" s="261"/>
      <c r="H393" s="261"/>
      <c r="I393" s="261"/>
      <c r="J393" s="261"/>
      <c r="K393" s="261"/>
      <c r="L393" s="261"/>
      <c r="M393" s="261"/>
      <c r="N393" s="261"/>
      <c r="O393" s="261"/>
      <c r="P393" s="261"/>
      <c r="Q393" s="261"/>
      <c r="R393" s="261"/>
      <c r="S393" s="261"/>
      <c r="T393" s="261"/>
      <c r="U393" s="261"/>
      <c r="V393" s="261"/>
      <c r="W393" s="261"/>
      <c r="X393" s="261"/>
      <c r="Y393" s="261"/>
      <c r="Z393" s="261"/>
      <c r="AA393" s="261"/>
      <c r="AB393" s="261"/>
      <c r="AC393" s="261"/>
      <c r="AD393" s="261"/>
      <c r="AE393" s="261"/>
      <c r="AG393" s="181"/>
      <c r="AQ393" s="183">
        <v>41940</v>
      </c>
      <c r="AR393" s="184" t="s">
        <v>701</v>
      </c>
      <c r="AT393" s="182">
        <v>264</v>
      </c>
      <c r="AU393" s="182">
        <v>264</v>
      </c>
    </row>
    <row r="394" spans="1:47" ht="15.75" x14ac:dyDescent="0.25">
      <c r="A394" s="261"/>
      <c r="B394" s="261"/>
      <c r="C394" s="261"/>
      <c r="D394" s="261"/>
      <c r="E394" s="261"/>
      <c r="F394" s="261"/>
      <c r="G394" s="261"/>
      <c r="H394" s="261"/>
      <c r="I394" s="261"/>
      <c r="J394" s="261"/>
      <c r="K394" s="261"/>
      <c r="L394" s="261"/>
      <c r="M394" s="261"/>
      <c r="N394" s="261"/>
      <c r="O394" s="261"/>
      <c r="P394" s="261"/>
      <c r="Q394" s="261"/>
      <c r="R394" s="261"/>
      <c r="S394" s="261"/>
      <c r="T394" s="261"/>
      <c r="U394" s="261"/>
      <c r="V394" s="261"/>
      <c r="W394" s="261"/>
      <c r="X394" s="261"/>
      <c r="Y394" s="261"/>
      <c r="Z394" s="261"/>
      <c r="AA394" s="261"/>
      <c r="AB394" s="261"/>
      <c r="AC394" s="261"/>
      <c r="AD394" s="261"/>
      <c r="AE394" s="261"/>
      <c r="AG394" s="181"/>
      <c r="AQ394" s="183">
        <v>41941</v>
      </c>
      <c r="AR394" s="184" t="s">
        <v>667</v>
      </c>
      <c r="AT394" s="182">
        <v>265</v>
      </c>
      <c r="AU394" s="182">
        <v>265</v>
      </c>
    </row>
    <row r="395" spans="1:47" ht="15.75" x14ac:dyDescent="0.25">
      <c r="A395" s="261"/>
      <c r="B395" s="261"/>
      <c r="C395" s="261"/>
      <c r="D395" s="261"/>
      <c r="E395" s="261"/>
      <c r="F395" s="261"/>
      <c r="G395" s="261"/>
      <c r="H395" s="261"/>
      <c r="I395" s="261"/>
      <c r="J395" s="261"/>
      <c r="K395" s="261"/>
      <c r="L395" s="261"/>
      <c r="M395" s="261"/>
      <c r="N395" s="261"/>
      <c r="O395" s="261"/>
      <c r="P395" s="261"/>
      <c r="Q395" s="261"/>
      <c r="R395" s="261"/>
      <c r="S395" s="261"/>
      <c r="T395" s="261"/>
      <c r="U395" s="261"/>
      <c r="V395" s="261"/>
      <c r="W395" s="261"/>
      <c r="X395" s="261"/>
      <c r="Y395" s="261"/>
      <c r="Z395" s="261"/>
      <c r="AA395" s="261"/>
      <c r="AB395" s="261"/>
      <c r="AC395" s="261"/>
      <c r="AD395" s="261"/>
      <c r="AE395" s="261"/>
      <c r="AG395" s="181"/>
      <c r="AQ395" s="183">
        <v>41942</v>
      </c>
      <c r="AR395" s="184" t="s">
        <v>668</v>
      </c>
      <c r="AT395" s="182">
        <v>266</v>
      </c>
      <c r="AU395" s="182">
        <v>266</v>
      </c>
    </row>
    <row r="396" spans="1:47" ht="15.75" x14ac:dyDescent="0.25">
      <c r="A396" s="261"/>
      <c r="B396" s="261"/>
      <c r="C396" s="261"/>
      <c r="D396" s="261"/>
      <c r="E396" s="261"/>
      <c r="F396" s="261"/>
      <c r="G396" s="261"/>
      <c r="H396" s="261"/>
      <c r="I396" s="261"/>
      <c r="J396" s="261"/>
      <c r="K396" s="261"/>
      <c r="L396" s="261"/>
      <c r="M396" s="261"/>
      <c r="N396" s="261"/>
      <c r="O396" s="261"/>
      <c r="P396" s="261"/>
      <c r="Q396" s="261"/>
      <c r="R396" s="261"/>
      <c r="S396" s="261"/>
      <c r="T396" s="261"/>
      <c r="U396" s="261"/>
      <c r="V396" s="261"/>
      <c r="W396" s="261"/>
      <c r="X396" s="261"/>
      <c r="Y396" s="261"/>
      <c r="Z396" s="261"/>
      <c r="AA396" s="261"/>
      <c r="AB396" s="261"/>
      <c r="AC396" s="261"/>
      <c r="AD396" s="261"/>
      <c r="AE396" s="261"/>
      <c r="AG396" s="181"/>
      <c r="AQ396" s="183">
        <v>41943</v>
      </c>
      <c r="AR396" s="184" t="s">
        <v>669</v>
      </c>
      <c r="AT396" s="182">
        <v>267</v>
      </c>
      <c r="AU396" s="182">
        <v>267</v>
      </c>
    </row>
    <row r="397" spans="1:47" ht="15.75" x14ac:dyDescent="0.25">
      <c r="A397" s="261"/>
      <c r="B397" s="261"/>
      <c r="C397" s="261"/>
      <c r="D397" s="261"/>
      <c r="E397" s="261"/>
      <c r="F397" s="261"/>
      <c r="G397" s="261"/>
      <c r="H397" s="261"/>
      <c r="I397" s="261"/>
      <c r="J397" s="261"/>
      <c r="K397" s="261"/>
      <c r="L397" s="261"/>
      <c r="M397" s="261"/>
      <c r="N397" s="261"/>
      <c r="O397" s="261"/>
      <c r="P397" s="261"/>
      <c r="Q397" s="261"/>
      <c r="R397" s="261"/>
      <c r="S397" s="261"/>
      <c r="T397" s="261"/>
      <c r="U397" s="261"/>
      <c r="V397" s="261"/>
      <c r="W397" s="261"/>
      <c r="X397" s="261"/>
      <c r="Y397" s="261"/>
      <c r="Z397" s="261"/>
      <c r="AA397" s="261"/>
      <c r="AB397" s="261"/>
      <c r="AC397" s="261"/>
      <c r="AD397" s="261"/>
      <c r="AE397" s="261"/>
      <c r="AG397" s="181"/>
      <c r="AQ397" s="183">
        <v>41944</v>
      </c>
      <c r="AR397" s="184" t="s">
        <v>670</v>
      </c>
      <c r="AS397" s="182" t="s">
        <v>216</v>
      </c>
      <c r="AT397" s="182">
        <v>267</v>
      </c>
      <c r="AU397" s="182" t="s">
        <v>2442</v>
      </c>
    </row>
    <row r="398" spans="1:47" ht="15.75" x14ac:dyDescent="0.25">
      <c r="A398" s="261"/>
      <c r="B398" s="261"/>
      <c r="C398" s="261"/>
      <c r="D398" s="261"/>
      <c r="E398" s="261"/>
      <c r="F398" s="261"/>
      <c r="G398" s="261"/>
      <c r="H398" s="261"/>
      <c r="I398" s="261"/>
      <c r="J398" s="261"/>
      <c r="K398" s="261"/>
      <c r="L398" s="261"/>
      <c r="M398" s="261"/>
      <c r="N398" s="261"/>
      <c r="O398" s="261"/>
      <c r="P398" s="261"/>
      <c r="Q398" s="261"/>
      <c r="R398" s="261"/>
      <c r="S398" s="261"/>
      <c r="T398" s="261"/>
      <c r="U398" s="261"/>
      <c r="V398" s="261"/>
      <c r="W398" s="261"/>
      <c r="X398" s="261"/>
      <c r="Y398" s="261"/>
      <c r="Z398" s="261"/>
      <c r="AA398" s="261"/>
      <c r="AB398" s="261"/>
      <c r="AC398" s="261"/>
      <c r="AD398" s="261"/>
      <c r="AE398" s="261"/>
      <c r="AG398" s="181"/>
      <c r="AQ398" s="183">
        <v>41945</v>
      </c>
      <c r="AR398" s="184" t="s">
        <v>2443</v>
      </c>
      <c r="AS398" s="182" t="s">
        <v>216</v>
      </c>
      <c r="AT398" s="182">
        <v>267</v>
      </c>
      <c r="AU398" s="182" t="s">
        <v>2442</v>
      </c>
    </row>
    <row r="399" spans="1:47" ht="15.75" x14ac:dyDescent="0.25">
      <c r="A399" s="261"/>
      <c r="B399" s="261"/>
      <c r="C399" s="261"/>
      <c r="D399" s="261"/>
      <c r="E399" s="261"/>
      <c r="F399" s="261"/>
      <c r="G399" s="261"/>
      <c r="H399" s="261"/>
      <c r="I399" s="261"/>
      <c r="J399" s="261"/>
      <c r="K399" s="261"/>
      <c r="L399" s="261"/>
      <c r="M399" s="261"/>
      <c r="N399" s="261"/>
      <c r="O399" s="261"/>
      <c r="P399" s="261"/>
      <c r="Q399" s="261"/>
      <c r="R399" s="261"/>
      <c r="S399" s="261"/>
      <c r="T399" s="261"/>
      <c r="U399" s="261"/>
      <c r="V399" s="261"/>
      <c r="W399" s="261"/>
      <c r="X399" s="261"/>
      <c r="Y399" s="261"/>
      <c r="Z399" s="261"/>
      <c r="AA399" s="261"/>
      <c r="AB399" s="261"/>
      <c r="AC399" s="261"/>
      <c r="AD399" s="261"/>
      <c r="AE399" s="261"/>
      <c r="AG399" s="181"/>
      <c r="AQ399" s="183">
        <v>41946</v>
      </c>
      <c r="AR399" s="184" t="s">
        <v>2444</v>
      </c>
      <c r="AS399" s="182" t="s">
        <v>216</v>
      </c>
      <c r="AT399" s="182">
        <v>268</v>
      </c>
      <c r="AU399" s="182">
        <v>268</v>
      </c>
    </row>
    <row r="400" spans="1:47" ht="15.75" x14ac:dyDescent="0.25">
      <c r="A400" s="261"/>
      <c r="B400" s="261"/>
      <c r="C400" s="261"/>
      <c r="D400" s="261"/>
      <c r="E400" s="261"/>
      <c r="F400" s="261"/>
      <c r="G400" s="261"/>
      <c r="H400" s="261"/>
      <c r="I400" s="261"/>
      <c r="J400" s="261"/>
      <c r="K400" s="261"/>
      <c r="L400" s="261"/>
      <c r="M400" s="261"/>
      <c r="N400" s="261"/>
      <c r="O400" s="261"/>
      <c r="P400" s="261"/>
      <c r="Q400" s="261"/>
      <c r="R400" s="261"/>
      <c r="S400" s="261"/>
      <c r="T400" s="261"/>
      <c r="U400" s="261"/>
      <c r="V400" s="261"/>
      <c r="W400" s="261"/>
      <c r="X400" s="261"/>
      <c r="Y400" s="261"/>
      <c r="Z400" s="261"/>
      <c r="AA400" s="261"/>
      <c r="AB400" s="261"/>
      <c r="AC400" s="261"/>
      <c r="AD400" s="261"/>
      <c r="AE400" s="261"/>
      <c r="AG400" s="181"/>
      <c r="AQ400" s="183">
        <v>41947</v>
      </c>
      <c r="AR400" s="184" t="s">
        <v>701</v>
      </c>
      <c r="AT400" s="182">
        <v>269</v>
      </c>
      <c r="AU400" s="182">
        <v>269</v>
      </c>
    </row>
    <row r="401" spans="1:47" ht="15.75" x14ac:dyDescent="0.25">
      <c r="A401" s="261"/>
      <c r="B401" s="261"/>
      <c r="C401" s="261"/>
      <c r="D401" s="261"/>
      <c r="E401" s="261"/>
      <c r="F401" s="261"/>
      <c r="G401" s="261"/>
      <c r="H401" s="261"/>
      <c r="I401" s="261"/>
      <c r="J401" s="261"/>
      <c r="K401" s="261"/>
      <c r="L401" s="261"/>
      <c r="M401" s="261"/>
      <c r="N401" s="261"/>
      <c r="O401" s="261"/>
      <c r="P401" s="261"/>
      <c r="Q401" s="261"/>
      <c r="R401" s="261"/>
      <c r="S401" s="261"/>
      <c r="T401" s="261"/>
      <c r="U401" s="261"/>
      <c r="V401" s="261"/>
      <c r="W401" s="261"/>
      <c r="X401" s="261"/>
      <c r="Y401" s="261"/>
      <c r="Z401" s="261"/>
      <c r="AA401" s="261"/>
      <c r="AB401" s="261"/>
      <c r="AC401" s="261"/>
      <c r="AD401" s="261"/>
      <c r="AE401" s="261"/>
      <c r="AG401" s="181"/>
      <c r="AQ401" s="183">
        <v>41948</v>
      </c>
      <c r="AR401" s="184" t="s">
        <v>667</v>
      </c>
      <c r="AT401" s="182">
        <v>270</v>
      </c>
      <c r="AU401" s="182">
        <v>270</v>
      </c>
    </row>
    <row r="402" spans="1:47" ht="15.75" x14ac:dyDescent="0.25">
      <c r="A402" s="261"/>
      <c r="B402" s="261"/>
      <c r="C402" s="261"/>
      <c r="D402" s="261"/>
      <c r="E402" s="261"/>
      <c r="F402" s="261"/>
      <c r="G402" s="261"/>
      <c r="H402" s="261"/>
      <c r="I402" s="261"/>
      <c r="J402" s="261"/>
      <c r="K402" s="261"/>
      <c r="L402" s="261"/>
      <c r="M402" s="261"/>
      <c r="N402" s="261"/>
      <c r="O402" s="261"/>
      <c r="P402" s="261"/>
      <c r="Q402" s="261"/>
      <c r="R402" s="261"/>
      <c r="S402" s="261"/>
      <c r="T402" s="261"/>
      <c r="U402" s="261"/>
      <c r="V402" s="261"/>
      <c r="W402" s="261"/>
      <c r="X402" s="261"/>
      <c r="Y402" s="261"/>
      <c r="Z402" s="261"/>
      <c r="AA402" s="261"/>
      <c r="AB402" s="261"/>
      <c r="AC402" s="261"/>
      <c r="AD402" s="261"/>
      <c r="AE402" s="261"/>
      <c r="AG402" s="181"/>
      <c r="AQ402" s="183">
        <v>41949</v>
      </c>
      <c r="AR402" s="184" t="s">
        <v>668</v>
      </c>
      <c r="AT402" s="182">
        <v>271</v>
      </c>
      <c r="AU402" s="182">
        <v>271</v>
      </c>
    </row>
    <row r="403" spans="1:47" ht="15.75" x14ac:dyDescent="0.25">
      <c r="A403" s="261"/>
      <c r="B403" s="261"/>
      <c r="C403" s="261"/>
      <c r="D403" s="261"/>
      <c r="E403" s="261"/>
      <c r="F403" s="261"/>
      <c r="G403" s="261"/>
      <c r="H403" s="261"/>
      <c r="I403" s="261"/>
      <c r="J403" s="261"/>
      <c r="K403" s="261"/>
      <c r="L403" s="261"/>
      <c r="M403" s="261"/>
      <c r="N403" s="261"/>
      <c r="O403" s="261"/>
      <c r="P403" s="261"/>
      <c r="Q403" s="261"/>
      <c r="R403" s="261"/>
      <c r="S403" s="261"/>
      <c r="T403" s="261"/>
      <c r="U403" s="261"/>
      <c r="V403" s="261"/>
      <c r="W403" s="261"/>
      <c r="X403" s="261"/>
      <c r="Y403" s="261"/>
      <c r="Z403" s="261"/>
      <c r="AA403" s="261"/>
      <c r="AB403" s="261"/>
      <c r="AC403" s="261"/>
      <c r="AD403" s="261"/>
      <c r="AE403" s="261"/>
      <c r="AG403" s="181"/>
      <c r="AQ403" s="183">
        <v>41950</v>
      </c>
      <c r="AR403" s="184" t="s">
        <v>669</v>
      </c>
      <c r="AT403" s="182">
        <v>272</v>
      </c>
      <c r="AU403" s="182">
        <v>272</v>
      </c>
    </row>
    <row r="404" spans="1:47" ht="15.75" x14ac:dyDescent="0.25">
      <c r="A404" s="261"/>
      <c r="B404" s="261"/>
      <c r="C404" s="261"/>
      <c r="D404" s="261"/>
      <c r="E404" s="261"/>
      <c r="F404" s="261"/>
      <c r="G404" s="261"/>
      <c r="H404" s="261"/>
      <c r="I404" s="261"/>
      <c r="J404" s="261"/>
      <c r="K404" s="261"/>
      <c r="L404" s="261"/>
      <c r="M404" s="261"/>
      <c r="N404" s="261"/>
      <c r="O404" s="261"/>
      <c r="P404" s="261"/>
      <c r="Q404" s="261"/>
      <c r="R404" s="261"/>
      <c r="S404" s="261"/>
      <c r="T404" s="261"/>
      <c r="U404" s="261"/>
      <c r="V404" s="261"/>
      <c r="W404" s="261"/>
      <c r="X404" s="261"/>
      <c r="Y404" s="261"/>
      <c r="Z404" s="261"/>
      <c r="AA404" s="261"/>
      <c r="AB404" s="261"/>
      <c r="AC404" s="261"/>
      <c r="AD404" s="261"/>
      <c r="AE404" s="261"/>
      <c r="AG404" s="181"/>
      <c r="AQ404" s="183">
        <v>41951</v>
      </c>
      <c r="AR404" s="184" t="s">
        <v>670</v>
      </c>
      <c r="AS404" s="182" t="s">
        <v>216</v>
      </c>
      <c r="AT404" s="182">
        <v>272</v>
      </c>
      <c r="AU404" s="182" t="s">
        <v>2442</v>
      </c>
    </row>
    <row r="405" spans="1:47" ht="15.75" x14ac:dyDescent="0.25">
      <c r="A405" s="261"/>
      <c r="B405" s="261"/>
      <c r="C405" s="261"/>
      <c r="D405" s="261"/>
      <c r="E405" s="261"/>
      <c r="F405" s="261"/>
      <c r="G405" s="261"/>
      <c r="H405" s="261"/>
      <c r="I405" s="261"/>
      <c r="J405" s="261"/>
      <c r="K405" s="261"/>
      <c r="L405" s="261"/>
      <c r="M405" s="261"/>
      <c r="N405" s="261"/>
      <c r="O405" s="261"/>
      <c r="P405" s="261"/>
      <c r="Q405" s="261"/>
      <c r="R405" s="261"/>
      <c r="S405" s="261"/>
      <c r="T405" s="261"/>
      <c r="U405" s="261"/>
      <c r="V405" s="261"/>
      <c r="W405" s="261"/>
      <c r="X405" s="261"/>
      <c r="Y405" s="261"/>
      <c r="Z405" s="261"/>
      <c r="AA405" s="261"/>
      <c r="AB405" s="261"/>
      <c r="AC405" s="261"/>
      <c r="AD405" s="261"/>
      <c r="AE405" s="261"/>
      <c r="AG405" s="181"/>
      <c r="AQ405" s="183">
        <v>41952</v>
      </c>
      <c r="AR405" s="184" t="s">
        <v>2443</v>
      </c>
      <c r="AS405" s="182" t="s">
        <v>216</v>
      </c>
      <c r="AT405" s="182">
        <v>272</v>
      </c>
      <c r="AU405" s="182" t="s">
        <v>2442</v>
      </c>
    </row>
    <row r="406" spans="1:47" ht="15.75" x14ac:dyDescent="0.25">
      <c r="A406" s="261"/>
      <c r="B406" s="261"/>
      <c r="C406" s="261"/>
      <c r="D406" s="261"/>
      <c r="E406" s="261"/>
      <c r="F406" s="261"/>
      <c r="G406" s="261"/>
      <c r="H406" s="261"/>
      <c r="I406" s="261"/>
      <c r="J406" s="261"/>
      <c r="K406" s="261"/>
      <c r="L406" s="261"/>
      <c r="M406" s="261"/>
      <c r="N406" s="261"/>
      <c r="O406" s="261"/>
      <c r="P406" s="261"/>
      <c r="Q406" s="261"/>
      <c r="R406" s="261"/>
      <c r="S406" s="261"/>
      <c r="T406" s="261"/>
      <c r="U406" s="261"/>
      <c r="V406" s="261"/>
      <c r="W406" s="261"/>
      <c r="X406" s="261"/>
      <c r="Y406" s="261"/>
      <c r="Z406" s="261"/>
      <c r="AA406" s="261"/>
      <c r="AB406" s="261"/>
      <c r="AC406" s="261"/>
      <c r="AD406" s="261"/>
      <c r="AE406" s="261"/>
      <c r="AG406" s="181"/>
      <c r="AQ406" s="183">
        <v>41953</v>
      </c>
      <c r="AR406" s="184" t="s">
        <v>2444</v>
      </c>
      <c r="AT406" s="182">
        <v>273</v>
      </c>
      <c r="AU406" s="182">
        <v>273</v>
      </c>
    </row>
    <row r="407" spans="1:47" ht="15.75" x14ac:dyDescent="0.25">
      <c r="A407" s="261"/>
      <c r="B407" s="261"/>
      <c r="C407" s="261"/>
      <c r="D407" s="261"/>
      <c r="E407" s="261"/>
      <c r="F407" s="261"/>
      <c r="G407" s="261"/>
      <c r="H407" s="261"/>
      <c r="I407" s="261"/>
      <c r="J407" s="261"/>
      <c r="K407" s="261"/>
      <c r="L407" s="261"/>
      <c r="M407" s="261"/>
      <c r="N407" s="261"/>
      <c r="O407" s="261"/>
      <c r="P407" s="261"/>
      <c r="Q407" s="261"/>
      <c r="R407" s="261"/>
      <c r="S407" s="261"/>
      <c r="T407" s="261"/>
      <c r="U407" s="261"/>
      <c r="V407" s="261"/>
      <c r="W407" s="261"/>
      <c r="X407" s="261"/>
      <c r="Y407" s="261"/>
      <c r="Z407" s="261"/>
      <c r="AA407" s="261"/>
      <c r="AB407" s="261"/>
      <c r="AC407" s="261"/>
      <c r="AD407" s="261"/>
      <c r="AE407" s="261"/>
      <c r="AG407" s="181"/>
      <c r="AQ407" s="183">
        <v>41954</v>
      </c>
      <c r="AR407" s="184" t="s">
        <v>701</v>
      </c>
      <c r="AT407" s="182">
        <v>274</v>
      </c>
      <c r="AU407" s="182">
        <v>274</v>
      </c>
    </row>
    <row r="408" spans="1:47" ht="15.75" x14ac:dyDescent="0.25">
      <c r="A408" s="261"/>
      <c r="B408" s="261"/>
      <c r="C408" s="261"/>
      <c r="D408" s="261"/>
      <c r="E408" s="261"/>
      <c r="F408" s="261"/>
      <c r="G408" s="261"/>
      <c r="H408" s="261"/>
      <c r="I408" s="261"/>
      <c r="J408" s="261"/>
      <c r="K408" s="261"/>
      <c r="L408" s="261"/>
      <c r="M408" s="261"/>
      <c r="N408" s="261"/>
      <c r="O408" s="261"/>
      <c r="P408" s="261"/>
      <c r="Q408" s="261"/>
      <c r="R408" s="261"/>
      <c r="S408" s="261"/>
      <c r="T408" s="261"/>
      <c r="U408" s="261"/>
      <c r="V408" s="261"/>
      <c r="W408" s="261"/>
      <c r="X408" s="261"/>
      <c r="Y408" s="261"/>
      <c r="Z408" s="261"/>
      <c r="AA408" s="261"/>
      <c r="AB408" s="261"/>
      <c r="AC408" s="261"/>
      <c r="AD408" s="261"/>
      <c r="AE408" s="261"/>
      <c r="AG408" s="181"/>
      <c r="AQ408" s="183">
        <v>41955</v>
      </c>
      <c r="AR408" s="184" t="s">
        <v>667</v>
      </c>
      <c r="AT408" s="182">
        <v>275</v>
      </c>
      <c r="AU408" s="182">
        <v>275</v>
      </c>
    </row>
    <row r="409" spans="1:47" ht="15.75" x14ac:dyDescent="0.25">
      <c r="A409" s="261"/>
      <c r="B409" s="261"/>
      <c r="C409" s="261"/>
      <c r="D409" s="261"/>
      <c r="E409" s="261"/>
      <c r="F409" s="261"/>
      <c r="G409" s="261"/>
      <c r="H409" s="261"/>
      <c r="I409" s="261"/>
      <c r="J409" s="261"/>
      <c r="K409" s="261"/>
      <c r="L409" s="261"/>
      <c r="M409" s="261"/>
      <c r="N409" s="261"/>
      <c r="O409" s="261"/>
      <c r="P409" s="261"/>
      <c r="Q409" s="261"/>
      <c r="R409" s="261"/>
      <c r="S409" s="261"/>
      <c r="T409" s="261"/>
      <c r="U409" s="261"/>
      <c r="V409" s="261"/>
      <c r="W409" s="261"/>
      <c r="X409" s="261"/>
      <c r="Y409" s="261"/>
      <c r="Z409" s="261"/>
      <c r="AA409" s="261"/>
      <c r="AB409" s="261"/>
      <c r="AC409" s="261"/>
      <c r="AD409" s="261"/>
      <c r="AE409" s="261"/>
      <c r="AG409" s="181"/>
      <c r="AQ409" s="183">
        <v>41956</v>
      </c>
      <c r="AR409" s="184" t="s">
        <v>668</v>
      </c>
      <c r="AT409" s="182">
        <v>276</v>
      </c>
      <c r="AU409" s="182">
        <v>276</v>
      </c>
    </row>
    <row r="410" spans="1:47" ht="15.75" x14ac:dyDescent="0.25">
      <c r="A410" s="261"/>
      <c r="B410" s="261"/>
      <c r="C410" s="261"/>
      <c r="D410" s="261"/>
      <c r="E410" s="261"/>
      <c r="F410" s="261"/>
      <c r="G410" s="261"/>
      <c r="H410" s="261"/>
      <c r="I410" s="261"/>
      <c r="J410" s="261"/>
      <c r="K410" s="261"/>
      <c r="L410" s="261"/>
      <c r="M410" s="261"/>
      <c r="N410" s="261"/>
      <c r="O410" s="261"/>
      <c r="P410" s="261"/>
      <c r="Q410" s="261"/>
      <c r="R410" s="261"/>
      <c r="S410" s="261"/>
      <c r="T410" s="261"/>
      <c r="U410" s="261"/>
      <c r="V410" s="261"/>
      <c r="W410" s="261"/>
      <c r="X410" s="261"/>
      <c r="Y410" s="261"/>
      <c r="Z410" s="261"/>
      <c r="AA410" s="261"/>
      <c r="AB410" s="261"/>
      <c r="AC410" s="261"/>
      <c r="AD410" s="261"/>
      <c r="AE410" s="261"/>
      <c r="AG410" s="181"/>
      <c r="AQ410" s="183">
        <v>41957</v>
      </c>
      <c r="AR410" s="184" t="s">
        <v>669</v>
      </c>
      <c r="AT410" s="182">
        <v>277</v>
      </c>
      <c r="AU410" s="182">
        <v>277</v>
      </c>
    </row>
    <row r="411" spans="1:47" ht="15.75" x14ac:dyDescent="0.25">
      <c r="A411" s="261"/>
      <c r="B411" s="261"/>
      <c r="C411" s="261"/>
      <c r="D411" s="261"/>
      <c r="E411" s="261"/>
      <c r="F411" s="261"/>
      <c r="G411" s="261"/>
      <c r="H411" s="261"/>
      <c r="I411" s="261"/>
      <c r="J411" s="261"/>
      <c r="K411" s="261"/>
      <c r="L411" s="261"/>
      <c r="M411" s="261"/>
      <c r="N411" s="261"/>
      <c r="O411" s="261"/>
      <c r="P411" s="261"/>
      <c r="Q411" s="261"/>
      <c r="R411" s="261"/>
      <c r="S411" s="261"/>
      <c r="T411" s="261"/>
      <c r="U411" s="261"/>
      <c r="V411" s="261"/>
      <c r="W411" s="261"/>
      <c r="X411" s="261"/>
      <c r="Y411" s="261"/>
      <c r="Z411" s="261"/>
      <c r="AA411" s="261"/>
      <c r="AB411" s="261"/>
      <c r="AC411" s="261"/>
      <c r="AD411" s="261"/>
      <c r="AE411" s="261"/>
      <c r="AG411" s="181"/>
      <c r="AQ411" s="183">
        <v>41958</v>
      </c>
      <c r="AR411" s="184" t="s">
        <v>670</v>
      </c>
      <c r="AS411" s="182" t="s">
        <v>216</v>
      </c>
      <c r="AT411" s="182">
        <v>277</v>
      </c>
      <c r="AU411" s="182" t="s">
        <v>2442</v>
      </c>
    </row>
    <row r="412" spans="1:47" ht="15.75" x14ac:dyDescent="0.25">
      <c r="A412" s="261"/>
      <c r="B412" s="261"/>
      <c r="C412" s="261"/>
      <c r="D412" s="261"/>
      <c r="E412" s="261"/>
      <c r="F412" s="261"/>
      <c r="G412" s="261"/>
      <c r="H412" s="261"/>
      <c r="I412" s="261"/>
      <c r="J412" s="261"/>
      <c r="K412" s="261"/>
      <c r="L412" s="261"/>
      <c r="M412" s="261"/>
      <c r="N412" s="261"/>
      <c r="O412" s="261"/>
      <c r="P412" s="261"/>
      <c r="Q412" s="261"/>
      <c r="R412" s="261"/>
      <c r="S412" s="261"/>
      <c r="T412" s="261"/>
      <c r="U412" s="261"/>
      <c r="V412" s="261"/>
      <c r="W412" s="261"/>
      <c r="X412" s="261"/>
      <c r="Y412" s="261"/>
      <c r="Z412" s="261"/>
      <c r="AA412" s="261"/>
      <c r="AB412" s="261"/>
      <c r="AC412" s="261"/>
      <c r="AD412" s="261"/>
      <c r="AE412" s="261"/>
      <c r="AG412" s="181"/>
      <c r="AQ412" s="183">
        <v>41959</v>
      </c>
      <c r="AR412" s="184" t="s">
        <v>2443</v>
      </c>
      <c r="AS412" s="182" t="s">
        <v>216</v>
      </c>
      <c r="AT412" s="182">
        <v>277</v>
      </c>
      <c r="AU412" s="182" t="s">
        <v>2442</v>
      </c>
    </row>
    <row r="413" spans="1:47" ht="15.75" x14ac:dyDescent="0.25">
      <c r="A413" s="261"/>
      <c r="B413" s="261"/>
      <c r="C413" s="261"/>
      <c r="D413" s="261"/>
      <c r="E413" s="261"/>
      <c r="F413" s="261"/>
      <c r="G413" s="261"/>
      <c r="H413" s="261"/>
      <c r="I413" s="261"/>
      <c r="J413" s="261"/>
      <c r="K413" s="261"/>
      <c r="L413" s="261"/>
      <c r="M413" s="261"/>
      <c r="N413" s="261"/>
      <c r="O413" s="261"/>
      <c r="P413" s="261"/>
      <c r="Q413" s="261"/>
      <c r="R413" s="261"/>
      <c r="S413" s="261"/>
      <c r="T413" s="261"/>
      <c r="U413" s="261"/>
      <c r="V413" s="261"/>
      <c r="W413" s="261"/>
      <c r="X413" s="261"/>
      <c r="Y413" s="261"/>
      <c r="Z413" s="261"/>
      <c r="AA413" s="261"/>
      <c r="AB413" s="261"/>
      <c r="AC413" s="261"/>
      <c r="AD413" s="261"/>
      <c r="AE413" s="261"/>
      <c r="AG413" s="181"/>
      <c r="AQ413" s="183">
        <v>41960</v>
      </c>
      <c r="AR413" s="184" t="s">
        <v>2444</v>
      </c>
      <c r="AT413" s="182">
        <v>278</v>
      </c>
      <c r="AU413" s="182">
        <v>278</v>
      </c>
    </row>
    <row r="414" spans="1:47" ht="15.75" x14ac:dyDescent="0.25">
      <c r="A414" s="261"/>
      <c r="B414" s="261"/>
      <c r="C414" s="261"/>
      <c r="D414" s="261"/>
      <c r="E414" s="261"/>
      <c r="F414" s="261"/>
      <c r="G414" s="261"/>
      <c r="H414" s="261"/>
      <c r="I414" s="261"/>
      <c r="J414" s="261"/>
      <c r="K414" s="261"/>
      <c r="L414" s="261"/>
      <c r="M414" s="261"/>
      <c r="N414" s="261"/>
      <c r="O414" s="261"/>
      <c r="P414" s="261"/>
      <c r="Q414" s="261"/>
      <c r="R414" s="261"/>
      <c r="S414" s="261"/>
      <c r="T414" s="261"/>
      <c r="U414" s="261"/>
      <c r="V414" s="261"/>
      <c r="W414" s="261"/>
      <c r="X414" s="261"/>
      <c r="Y414" s="261"/>
      <c r="Z414" s="261"/>
      <c r="AA414" s="261"/>
      <c r="AB414" s="261"/>
      <c r="AC414" s="261"/>
      <c r="AD414" s="261"/>
      <c r="AE414" s="261"/>
      <c r="AG414" s="181"/>
      <c r="AQ414" s="183">
        <v>41961</v>
      </c>
      <c r="AR414" s="184" t="s">
        <v>701</v>
      </c>
      <c r="AT414" s="182">
        <v>279</v>
      </c>
      <c r="AU414" s="182">
        <v>279</v>
      </c>
    </row>
    <row r="415" spans="1:47" ht="15.75" x14ac:dyDescent="0.25">
      <c r="A415" s="261"/>
      <c r="B415" s="261"/>
      <c r="C415" s="261"/>
      <c r="D415" s="261"/>
      <c r="E415" s="261"/>
      <c r="F415" s="261"/>
      <c r="G415" s="261"/>
      <c r="H415" s="261"/>
      <c r="I415" s="261"/>
      <c r="J415" s="261"/>
      <c r="K415" s="261"/>
      <c r="L415" s="261"/>
      <c r="M415" s="261"/>
      <c r="N415" s="261"/>
      <c r="O415" s="261"/>
      <c r="P415" s="261"/>
      <c r="Q415" s="261"/>
      <c r="R415" s="261"/>
      <c r="S415" s="261"/>
      <c r="T415" s="261"/>
      <c r="U415" s="261"/>
      <c r="V415" s="261"/>
      <c r="W415" s="261"/>
      <c r="X415" s="261"/>
      <c r="Y415" s="261"/>
      <c r="Z415" s="261"/>
      <c r="AA415" s="261"/>
      <c r="AB415" s="261"/>
      <c r="AC415" s="261"/>
      <c r="AD415" s="261"/>
      <c r="AE415" s="261"/>
      <c r="AG415" s="181"/>
      <c r="AQ415" s="183">
        <v>41962</v>
      </c>
      <c r="AR415" s="184" t="s">
        <v>667</v>
      </c>
      <c r="AT415" s="182">
        <v>280</v>
      </c>
      <c r="AU415" s="182">
        <v>280</v>
      </c>
    </row>
    <row r="416" spans="1:47" ht="15.75" x14ac:dyDescent="0.25">
      <c r="A416" s="261"/>
      <c r="B416" s="261"/>
      <c r="C416" s="261"/>
      <c r="D416" s="261"/>
      <c r="E416" s="261"/>
      <c r="F416" s="261"/>
      <c r="G416" s="261"/>
      <c r="H416" s="261"/>
      <c r="I416" s="261"/>
      <c r="J416" s="261"/>
      <c r="K416" s="261"/>
      <c r="L416" s="261"/>
      <c r="M416" s="261"/>
      <c r="N416" s="261"/>
      <c r="O416" s="261"/>
      <c r="P416" s="261"/>
      <c r="Q416" s="261"/>
      <c r="R416" s="261"/>
      <c r="S416" s="261"/>
      <c r="T416" s="261"/>
      <c r="U416" s="261"/>
      <c r="V416" s="261"/>
      <c r="W416" s="261"/>
      <c r="X416" s="261"/>
      <c r="Y416" s="261"/>
      <c r="Z416" s="261"/>
      <c r="AA416" s="261"/>
      <c r="AB416" s="261"/>
      <c r="AC416" s="261"/>
      <c r="AD416" s="261"/>
      <c r="AE416" s="261"/>
      <c r="AG416" s="181"/>
      <c r="AQ416" s="183">
        <v>41963</v>
      </c>
      <c r="AR416" s="184" t="s">
        <v>668</v>
      </c>
      <c r="AT416" s="182">
        <v>281</v>
      </c>
      <c r="AU416" s="182">
        <v>281</v>
      </c>
    </row>
    <row r="417" spans="1:47" ht="15.75" x14ac:dyDescent="0.25">
      <c r="A417" s="261"/>
      <c r="B417" s="261"/>
      <c r="C417" s="261"/>
      <c r="D417" s="261"/>
      <c r="E417" s="261"/>
      <c r="F417" s="261"/>
      <c r="G417" s="261"/>
      <c r="H417" s="261"/>
      <c r="I417" s="261"/>
      <c r="J417" s="261"/>
      <c r="K417" s="261"/>
      <c r="L417" s="261"/>
      <c r="M417" s="261"/>
      <c r="N417" s="261"/>
      <c r="O417" s="261"/>
      <c r="P417" s="261"/>
      <c r="Q417" s="261"/>
      <c r="R417" s="261"/>
      <c r="S417" s="261"/>
      <c r="T417" s="261"/>
      <c r="U417" s="261"/>
      <c r="V417" s="261"/>
      <c r="W417" s="261"/>
      <c r="X417" s="261"/>
      <c r="Y417" s="261"/>
      <c r="Z417" s="261"/>
      <c r="AA417" s="261"/>
      <c r="AB417" s="261"/>
      <c r="AC417" s="261"/>
      <c r="AD417" s="261"/>
      <c r="AE417" s="261"/>
      <c r="AG417" s="181"/>
      <c r="AQ417" s="183">
        <v>41964</v>
      </c>
      <c r="AR417" s="184" t="s">
        <v>669</v>
      </c>
      <c r="AT417" s="182">
        <v>282</v>
      </c>
      <c r="AU417" s="182">
        <v>282</v>
      </c>
    </row>
    <row r="418" spans="1:47" ht="15.75" x14ac:dyDescent="0.25">
      <c r="A418" s="261"/>
      <c r="B418" s="261"/>
      <c r="C418" s="261"/>
      <c r="D418" s="261"/>
      <c r="E418" s="261"/>
      <c r="F418" s="261"/>
      <c r="G418" s="261"/>
      <c r="H418" s="261"/>
      <c r="I418" s="261"/>
      <c r="J418" s="261"/>
      <c r="K418" s="261"/>
      <c r="L418" s="261"/>
      <c r="M418" s="261"/>
      <c r="N418" s="261"/>
      <c r="O418" s="261"/>
      <c r="P418" s="261"/>
      <c r="Q418" s="261"/>
      <c r="R418" s="261"/>
      <c r="S418" s="261"/>
      <c r="T418" s="261"/>
      <c r="U418" s="261"/>
      <c r="V418" s="261"/>
      <c r="W418" s="261"/>
      <c r="X418" s="261"/>
      <c r="Y418" s="261"/>
      <c r="Z418" s="261"/>
      <c r="AA418" s="261"/>
      <c r="AB418" s="261"/>
      <c r="AC418" s="261"/>
      <c r="AD418" s="261"/>
      <c r="AE418" s="261"/>
      <c r="AG418" s="181"/>
      <c r="AQ418" s="183">
        <v>41965</v>
      </c>
      <c r="AR418" s="184" t="s">
        <v>670</v>
      </c>
      <c r="AS418" s="182" t="s">
        <v>216</v>
      </c>
      <c r="AT418" s="182">
        <v>282</v>
      </c>
      <c r="AU418" s="182" t="s">
        <v>2442</v>
      </c>
    </row>
    <row r="419" spans="1:47" ht="15.75" x14ac:dyDescent="0.25">
      <c r="A419" s="261"/>
      <c r="B419" s="261"/>
      <c r="C419" s="261"/>
      <c r="D419" s="261"/>
      <c r="E419" s="261"/>
      <c r="F419" s="261"/>
      <c r="G419" s="261"/>
      <c r="H419" s="261"/>
      <c r="I419" s="261"/>
      <c r="J419" s="261"/>
      <c r="K419" s="261"/>
      <c r="L419" s="261"/>
      <c r="M419" s="261"/>
      <c r="N419" s="261"/>
      <c r="O419" s="261"/>
      <c r="P419" s="261"/>
      <c r="Q419" s="261"/>
      <c r="R419" s="261"/>
      <c r="S419" s="261"/>
      <c r="T419" s="261"/>
      <c r="U419" s="261"/>
      <c r="V419" s="261"/>
      <c r="W419" s="261"/>
      <c r="X419" s="261"/>
      <c r="Y419" s="261"/>
      <c r="Z419" s="261"/>
      <c r="AA419" s="261"/>
      <c r="AB419" s="261"/>
      <c r="AC419" s="261"/>
      <c r="AD419" s="261"/>
      <c r="AE419" s="261"/>
      <c r="AG419" s="181"/>
      <c r="AQ419" s="183">
        <v>41966</v>
      </c>
      <c r="AR419" s="184" t="s">
        <v>2443</v>
      </c>
      <c r="AS419" s="182" t="s">
        <v>216</v>
      </c>
      <c r="AT419" s="182">
        <v>282</v>
      </c>
      <c r="AU419" s="182" t="s">
        <v>2442</v>
      </c>
    </row>
    <row r="420" spans="1:47" ht="15.75" x14ac:dyDescent="0.25">
      <c r="A420" s="261"/>
      <c r="B420" s="261"/>
      <c r="C420" s="261"/>
      <c r="D420" s="261"/>
      <c r="E420" s="261"/>
      <c r="F420" s="261"/>
      <c r="G420" s="261"/>
      <c r="H420" s="261"/>
      <c r="I420" s="261"/>
      <c r="J420" s="261"/>
      <c r="K420" s="261"/>
      <c r="L420" s="261"/>
      <c r="M420" s="261"/>
      <c r="N420" s="261"/>
      <c r="O420" s="261"/>
      <c r="P420" s="261"/>
      <c r="Q420" s="261"/>
      <c r="R420" s="261"/>
      <c r="S420" s="261"/>
      <c r="T420" s="261"/>
      <c r="U420" s="261"/>
      <c r="V420" s="261"/>
      <c r="W420" s="261"/>
      <c r="X420" s="261"/>
      <c r="Y420" s="261"/>
      <c r="Z420" s="261"/>
      <c r="AA420" s="261"/>
      <c r="AB420" s="261"/>
      <c r="AC420" s="261"/>
      <c r="AD420" s="261"/>
      <c r="AE420" s="261"/>
      <c r="AG420" s="181"/>
      <c r="AQ420" s="183">
        <v>41967</v>
      </c>
      <c r="AR420" s="184" t="s">
        <v>2444</v>
      </c>
      <c r="AS420" s="182" t="s">
        <v>216</v>
      </c>
      <c r="AT420" s="182">
        <v>282</v>
      </c>
      <c r="AU420" s="182" t="s">
        <v>2442</v>
      </c>
    </row>
    <row r="421" spans="1:47" ht="15.75" x14ac:dyDescent="0.25">
      <c r="A421" s="261"/>
      <c r="B421" s="261"/>
      <c r="C421" s="261"/>
      <c r="D421" s="261"/>
      <c r="E421" s="261"/>
      <c r="F421" s="261"/>
      <c r="G421" s="261"/>
      <c r="H421" s="261"/>
      <c r="I421" s="261"/>
      <c r="J421" s="261"/>
      <c r="K421" s="261"/>
      <c r="L421" s="261"/>
      <c r="M421" s="261"/>
      <c r="N421" s="261"/>
      <c r="O421" s="261"/>
      <c r="P421" s="261"/>
      <c r="Q421" s="261"/>
      <c r="R421" s="261"/>
      <c r="S421" s="261"/>
      <c r="T421" s="261"/>
      <c r="U421" s="261"/>
      <c r="V421" s="261"/>
      <c r="W421" s="261"/>
      <c r="X421" s="261"/>
      <c r="Y421" s="261"/>
      <c r="Z421" s="261"/>
      <c r="AA421" s="261"/>
      <c r="AB421" s="261"/>
      <c r="AC421" s="261"/>
      <c r="AD421" s="261"/>
      <c r="AE421" s="261"/>
      <c r="AG421" s="181"/>
      <c r="AQ421" s="183">
        <v>41968</v>
      </c>
      <c r="AR421" s="184" t="s">
        <v>701</v>
      </c>
      <c r="AT421" s="182">
        <v>283</v>
      </c>
      <c r="AU421" s="182">
        <v>283</v>
      </c>
    </row>
    <row r="422" spans="1:47" ht="15.75" x14ac:dyDescent="0.25">
      <c r="A422" s="261"/>
      <c r="B422" s="261"/>
      <c r="C422" s="261"/>
      <c r="D422" s="261"/>
      <c r="E422" s="261"/>
      <c r="F422" s="261"/>
      <c r="G422" s="261"/>
      <c r="H422" s="261"/>
      <c r="I422" s="261"/>
      <c r="J422" s="261"/>
      <c r="K422" s="261"/>
      <c r="L422" s="261"/>
      <c r="M422" s="261"/>
      <c r="N422" s="261"/>
      <c r="O422" s="261"/>
      <c r="P422" s="261"/>
      <c r="Q422" s="261"/>
      <c r="R422" s="261"/>
      <c r="S422" s="261"/>
      <c r="T422" s="261"/>
      <c r="U422" s="261"/>
      <c r="V422" s="261"/>
      <c r="W422" s="261"/>
      <c r="X422" s="261"/>
      <c r="Y422" s="261"/>
      <c r="Z422" s="261"/>
      <c r="AA422" s="261"/>
      <c r="AB422" s="261"/>
      <c r="AC422" s="261"/>
      <c r="AD422" s="261"/>
      <c r="AE422" s="261"/>
      <c r="AG422" s="181"/>
      <c r="AQ422" s="183">
        <v>41969</v>
      </c>
      <c r="AR422" s="184" t="s">
        <v>667</v>
      </c>
      <c r="AT422" s="182">
        <v>284</v>
      </c>
      <c r="AU422" s="182">
        <v>284</v>
      </c>
    </row>
    <row r="423" spans="1:47" ht="15.75" x14ac:dyDescent="0.25">
      <c r="A423" s="261"/>
      <c r="B423" s="261"/>
      <c r="C423" s="261"/>
      <c r="D423" s="261"/>
      <c r="E423" s="261"/>
      <c r="F423" s="261"/>
      <c r="G423" s="261"/>
      <c r="H423" s="261"/>
      <c r="I423" s="261"/>
      <c r="J423" s="261"/>
      <c r="K423" s="261"/>
      <c r="L423" s="261"/>
      <c r="M423" s="261"/>
      <c r="N423" s="261"/>
      <c r="O423" s="261"/>
      <c r="P423" s="261"/>
      <c r="Q423" s="261"/>
      <c r="R423" s="261"/>
      <c r="S423" s="261"/>
      <c r="T423" s="261"/>
      <c r="U423" s="261"/>
      <c r="V423" s="261"/>
      <c r="W423" s="261"/>
      <c r="X423" s="261"/>
      <c r="Y423" s="261"/>
      <c r="Z423" s="261"/>
      <c r="AA423" s="261"/>
      <c r="AB423" s="261"/>
      <c r="AC423" s="261"/>
      <c r="AD423" s="261"/>
      <c r="AE423" s="261"/>
      <c r="AG423" s="181"/>
      <c r="AQ423" s="183">
        <v>41970</v>
      </c>
      <c r="AR423" s="184" t="s">
        <v>668</v>
      </c>
      <c r="AT423" s="182">
        <v>285</v>
      </c>
      <c r="AU423" s="182">
        <v>285</v>
      </c>
    </row>
    <row r="424" spans="1:47" ht="15.75" x14ac:dyDescent="0.25">
      <c r="A424" s="261"/>
      <c r="B424" s="261"/>
      <c r="C424" s="261"/>
      <c r="D424" s="261"/>
      <c r="E424" s="261"/>
      <c r="F424" s="261"/>
      <c r="G424" s="261"/>
      <c r="H424" s="261"/>
      <c r="I424" s="261"/>
      <c r="J424" s="261"/>
      <c r="K424" s="261"/>
      <c r="L424" s="261"/>
      <c r="M424" s="261"/>
      <c r="N424" s="261"/>
      <c r="O424" s="261"/>
      <c r="P424" s="261"/>
      <c r="Q424" s="261"/>
      <c r="R424" s="261"/>
      <c r="S424" s="261"/>
      <c r="T424" s="261"/>
      <c r="U424" s="261"/>
      <c r="V424" s="261"/>
      <c r="W424" s="261"/>
      <c r="X424" s="261"/>
      <c r="Y424" s="261"/>
      <c r="Z424" s="261"/>
      <c r="AA424" s="261"/>
      <c r="AB424" s="261"/>
      <c r="AC424" s="261"/>
      <c r="AD424" s="261"/>
      <c r="AE424" s="261"/>
      <c r="AG424" s="181"/>
      <c r="AQ424" s="183">
        <v>41971</v>
      </c>
      <c r="AR424" s="184" t="s">
        <v>669</v>
      </c>
      <c r="AT424" s="182">
        <v>286</v>
      </c>
      <c r="AU424" s="182">
        <v>286</v>
      </c>
    </row>
    <row r="425" spans="1:47" ht="15.75" x14ac:dyDescent="0.25">
      <c r="A425" s="261"/>
      <c r="B425" s="261"/>
      <c r="C425" s="261"/>
      <c r="D425" s="261"/>
      <c r="E425" s="261"/>
      <c r="F425" s="261"/>
      <c r="G425" s="261"/>
      <c r="H425" s="261"/>
      <c r="I425" s="261"/>
      <c r="J425" s="261"/>
      <c r="K425" s="261"/>
      <c r="L425" s="261"/>
      <c r="M425" s="261"/>
      <c r="N425" s="261"/>
      <c r="O425" s="261"/>
      <c r="P425" s="261"/>
      <c r="Q425" s="261"/>
      <c r="R425" s="261"/>
      <c r="S425" s="261"/>
      <c r="T425" s="261"/>
      <c r="U425" s="261"/>
      <c r="V425" s="261"/>
      <c r="W425" s="261"/>
      <c r="X425" s="261"/>
      <c r="Y425" s="261"/>
      <c r="Z425" s="261"/>
      <c r="AA425" s="261"/>
      <c r="AB425" s="261"/>
      <c r="AC425" s="261"/>
      <c r="AD425" s="261"/>
      <c r="AE425" s="261"/>
      <c r="AG425" s="181"/>
      <c r="AQ425" s="183">
        <v>41972</v>
      </c>
      <c r="AR425" s="184" t="s">
        <v>670</v>
      </c>
      <c r="AS425" s="182" t="s">
        <v>216</v>
      </c>
      <c r="AT425" s="182">
        <v>286</v>
      </c>
      <c r="AU425" s="182" t="s">
        <v>2442</v>
      </c>
    </row>
    <row r="426" spans="1:47" ht="15.75" x14ac:dyDescent="0.25">
      <c r="A426" s="261"/>
      <c r="B426" s="261"/>
      <c r="C426" s="261"/>
      <c r="D426" s="261"/>
      <c r="E426" s="261"/>
      <c r="F426" s="261"/>
      <c r="G426" s="261"/>
      <c r="H426" s="261"/>
      <c r="I426" s="261"/>
      <c r="J426" s="261"/>
      <c r="K426" s="261"/>
      <c r="L426" s="261"/>
      <c r="M426" s="261"/>
      <c r="N426" s="261"/>
      <c r="O426" s="261"/>
      <c r="P426" s="261"/>
      <c r="Q426" s="261"/>
      <c r="R426" s="261"/>
      <c r="S426" s="261"/>
      <c r="T426" s="261"/>
      <c r="U426" s="261"/>
      <c r="V426" s="261"/>
      <c r="W426" s="261"/>
      <c r="X426" s="261"/>
      <c r="Y426" s="261"/>
      <c r="Z426" s="261"/>
      <c r="AA426" s="261"/>
      <c r="AB426" s="261"/>
      <c r="AC426" s="261"/>
      <c r="AD426" s="261"/>
      <c r="AE426" s="261"/>
      <c r="AG426" s="181"/>
      <c r="AQ426" s="183">
        <v>41973</v>
      </c>
      <c r="AR426" s="184" t="s">
        <v>2443</v>
      </c>
      <c r="AS426" s="182" t="s">
        <v>216</v>
      </c>
      <c r="AT426" s="182">
        <v>286</v>
      </c>
      <c r="AU426" s="182" t="s">
        <v>2442</v>
      </c>
    </row>
    <row r="427" spans="1:47" ht="15.75" x14ac:dyDescent="0.25">
      <c r="A427" s="261"/>
      <c r="B427" s="261"/>
      <c r="C427" s="261"/>
      <c r="D427" s="261"/>
      <c r="E427" s="261"/>
      <c r="F427" s="261"/>
      <c r="G427" s="261"/>
      <c r="H427" s="261"/>
      <c r="I427" s="261"/>
      <c r="J427" s="261"/>
      <c r="K427" s="261"/>
      <c r="L427" s="261"/>
      <c r="M427" s="261"/>
      <c r="N427" s="261"/>
      <c r="O427" s="261"/>
      <c r="P427" s="261"/>
      <c r="Q427" s="261"/>
      <c r="R427" s="261"/>
      <c r="S427" s="261"/>
      <c r="T427" s="261"/>
      <c r="U427" s="261"/>
      <c r="V427" s="261"/>
      <c r="W427" s="261"/>
      <c r="X427" s="261"/>
      <c r="Y427" s="261"/>
      <c r="Z427" s="261"/>
      <c r="AA427" s="261"/>
      <c r="AB427" s="261"/>
      <c r="AC427" s="261"/>
      <c r="AD427" s="261"/>
      <c r="AE427" s="261"/>
      <c r="AG427" s="181"/>
      <c r="AQ427" s="183">
        <v>41974</v>
      </c>
      <c r="AR427" s="184" t="s">
        <v>2444</v>
      </c>
      <c r="AT427" s="182">
        <v>286</v>
      </c>
      <c r="AU427" s="182" t="s">
        <v>2442</v>
      </c>
    </row>
    <row r="428" spans="1:47" ht="0" hidden="1" customHeight="1" x14ac:dyDescent="0.25">
      <c r="A428" s="261"/>
      <c r="B428" s="261"/>
      <c r="C428" s="261"/>
      <c r="D428" s="261"/>
      <c r="E428" s="261"/>
      <c r="F428" s="261"/>
      <c r="G428" s="261"/>
      <c r="H428" s="261"/>
      <c r="I428" s="261"/>
      <c r="J428" s="261"/>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G428" s="248">
        <v>53</v>
      </c>
      <c r="AH428" s="182">
        <v>112000</v>
      </c>
      <c r="AQ428" s="263"/>
      <c r="AR428" s="264"/>
    </row>
    <row r="429" spans="1:47" ht="0" hidden="1" customHeight="1" x14ac:dyDescent="0.25">
      <c r="A429" s="261"/>
      <c r="B429" s="261"/>
      <c r="C429" s="261"/>
      <c r="D429" s="261"/>
      <c r="E429" s="261"/>
      <c r="F429" s="261"/>
      <c r="G429" s="261"/>
      <c r="H429" s="261"/>
      <c r="I429" s="261"/>
      <c r="J429" s="261"/>
      <c r="K429" s="261"/>
      <c r="L429" s="261"/>
      <c r="M429" s="261"/>
      <c r="N429" s="261"/>
      <c r="O429" s="261"/>
      <c r="P429" s="261"/>
      <c r="Q429" s="261"/>
      <c r="R429" s="261"/>
      <c r="S429" s="261"/>
      <c r="T429" s="261"/>
      <c r="U429" s="261"/>
      <c r="V429" s="261"/>
      <c r="W429" s="261"/>
      <c r="X429" s="261"/>
      <c r="Y429" s="261"/>
      <c r="Z429" s="261"/>
      <c r="AA429" s="261"/>
      <c r="AB429" s="261"/>
      <c r="AC429" s="261"/>
      <c r="AD429" s="261"/>
      <c r="AE429" s="261"/>
      <c r="AG429" s="248">
        <v>54</v>
      </c>
      <c r="AH429" s="182">
        <v>114000</v>
      </c>
      <c r="AQ429" s="263"/>
      <c r="AR429" s="264"/>
    </row>
    <row r="430" spans="1:47" ht="0" hidden="1" customHeight="1" x14ac:dyDescent="0.25">
      <c r="A430" s="261"/>
      <c r="B430" s="261"/>
      <c r="C430" s="261"/>
      <c r="D430" s="261"/>
      <c r="E430" s="261"/>
      <c r="F430" s="261"/>
      <c r="G430" s="261"/>
      <c r="H430" s="261"/>
      <c r="I430" s="261"/>
      <c r="J430" s="261"/>
      <c r="K430" s="261"/>
      <c r="L430" s="261"/>
      <c r="M430" s="261"/>
      <c r="N430" s="261"/>
      <c r="O430" s="261"/>
      <c r="P430" s="261"/>
      <c r="Q430" s="261"/>
      <c r="R430" s="261"/>
      <c r="S430" s="261"/>
      <c r="T430" s="261"/>
      <c r="U430" s="261"/>
      <c r="V430" s="261"/>
      <c r="W430" s="261"/>
      <c r="X430" s="261"/>
      <c r="Y430" s="261"/>
      <c r="Z430" s="261"/>
      <c r="AA430" s="261"/>
      <c r="AB430" s="261"/>
      <c r="AC430" s="261"/>
      <c r="AD430" s="261"/>
      <c r="AE430" s="261"/>
      <c r="AG430" s="181">
        <v>55</v>
      </c>
      <c r="AH430" s="182">
        <v>116000</v>
      </c>
      <c r="AQ430" s="263"/>
      <c r="AR430" s="264"/>
    </row>
    <row r="431" spans="1:47" ht="0" hidden="1" customHeight="1" x14ac:dyDescent="0.25">
      <c r="A431" s="261"/>
      <c r="B431" s="261"/>
      <c r="C431" s="261"/>
      <c r="D431" s="261"/>
      <c r="E431" s="261"/>
      <c r="F431" s="261"/>
      <c r="G431" s="261"/>
      <c r="H431" s="261"/>
      <c r="I431" s="261"/>
      <c r="J431" s="261"/>
      <c r="K431" s="261"/>
      <c r="L431" s="261"/>
      <c r="M431" s="261"/>
      <c r="N431" s="261"/>
      <c r="O431" s="261"/>
      <c r="P431" s="261"/>
      <c r="Q431" s="261"/>
      <c r="R431" s="261"/>
      <c r="S431" s="261"/>
      <c r="T431" s="261"/>
      <c r="U431" s="261"/>
      <c r="V431" s="261"/>
      <c r="W431" s="261"/>
      <c r="X431" s="261"/>
      <c r="Y431" s="261"/>
      <c r="Z431" s="261"/>
      <c r="AA431" s="261"/>
      <c r="AB431" s="261"/>
      <c r="AC431" s="261"/>
      <c r="AD431" s="261"/>
      <c r="AE431" s="261"/>
      <c r="AG431" s="181">
        <v>56</v>
      </c>
      <c r="AH431" s="182" t="s">
        <v>142</v>
      </c>
      <c r="AQ431" s="263"/>
      <c r="AR431" s="264"/>
    </row>
    <row r="432" spans="1:47" ht="0" hidden="1" customHeight="1" x14ac:dyDescent="0.25">
      <c r="A432" s="261"/>
      <c r="B432" s="261"/>
      <c r="C432" s="261"/>
      <c r="D432" s="261"/>
      <c r="E432" s="261"/>
      <c r="F432" s="261"/>
      <c r="G432" s="261"/>
      <c r="H432" s="261"/>
      <c r="I432" s="261"/>
      <c r="J432" s="261"/>
      <c r="K432" s="261"/>
      <c r="L432" s="261"/>
      <c r="M432" s="261"/>
      <c r="N432" s="261"/>
      <c r="O432" s="261"/>
      <c r="P432" s="261"/>
      <c r="Q432" s="261"/>
      <c r="R432" s="261"/>
      <c r="S432" s="261"/>
      <c r="T432" s="261"/>
      <c r="U432" s="261"/>
      <c r="V432" s="261"/>
      <c r="W432" s="261"/>
      <c r="X432" s="261"/>
      <c r="Y432" s="261"/>
      <c r="Z432" s="261"/>
      <c r="AA432" s="261"/>
      <c r="AB432" s="261"/>
      <c r="AC432" s="261"/>
      <c r="AD432" s="261"/>
      <c r="AE432" s="261"/>
    </row>
    <row r="433" spans="1:31" ht="0" hidden="1" customHeight="1" x14ac:dyDescent="0.25">
      <c r="A433" s="261"/>
      <c r="B433" s="261"/>
      <c r="C433" s="261"/>
      <c r="D433" s="261"/>
      <c r="E433" s="261"/>
      <c r="F433" s="261"/>
      <c r="G433" s="261"/>
      <c r="H433" s="261"/>
      <c r="I433" s="261"/>
      <c r="J433" s="261"/>
      <c r="K433" s="261"/>
      <c r="L433" s="261"/>
      <c r="M433" s="261"/>
      <c r="N433" s="261"/>
      <c r="O433" s="261"/>
      <c r="P433" s="261"/>
      <c r="Q433" s="261"/>
      <c r="R433" s="261"/>
      <c r="S433" s="261"/>
      <c r="T433" s="261"/>
      <c r="U433" s="261"/>
      <c r="V433" s="261"/>
      <c r="W433" s="261"/>
      <c r="X433" s="261"/>
      <c r="Y433" s="261"/>
      <c r="Z433" s="261"/>
      <c r="AA433" s="261"/>
      <c r="AB433" s="261"/>
      <c r="AC433" s="261"/>
      <c r="AD433" s="261"/>
      <c r="AE433" s="261"/>
    </row>
    <row r="434" spans="1:31" ht="0" hidden="1" customHeight="1" x14ac:dyDescent="0.25">
      <c r="A434" s="261"/>
      <c r="B434" s="261"/>
      <c r="C434" s="261"/>
      <c r="D434" s="261"/>
      <c r="E434" s="261"/>
      <c r="F434" s="261"/>
      <c r="G434" s="261"/>
      <c r="H434" s="261"/>
      <c r="I434" s="261"/>
      <c r="J434" s="261"/>
      <c r="K434" s="261"/>
      <c r="L434" s="261"/>
      <c r="M434" s="261"/>
      <c r="N434" s="261"/>
      <c r="O434" s="261"/>
      <c r="P434" s="261"/>
      <c r="Q434" s="261"/>
      <c r="R434" s="261"/>
      <c r="S434" s="261"/>
      <c r="T434" s="261"/>
      <c r="U434" s="261"/>
      <c r="V434" s="261"/>
      <c r="W434" s="261"/>
      <c r="X434" s="261"/>
      <c r="Y434" s="261"/>
      <c r="Z434" s="261"/>
      <c r="AA434" s="261"/>
      <c r="AB434" s="261"/>
      <c r="AC434" s="261"/>
      <c r="AD434" s="261"/>
      <c r="AE434" s="261"/>
    </row>
    <row r="435" spans="1:31" ht="0" hidden="1" customHeight="1" x14ac:dyDescent="0.25">
      <c r="A435" s="261"/>
      <c r="B435" s="261"/>
      <c r="C435" s="261"/>
      <c r="D435" s="261"/>
      <c r="E435" s="261"/>
      <c r="F435" s="261"/>
      <c r="G435" s="261"/>
      <c r="H435" s="261"/>
      <c r="I435" s="261"/>
      <c r="J435" s="261"/>
      <c r="K435" s="261"/>
      <c r="L435" s="261"/>
      <c r="M435" s="261"/>
      <c r="N435" s="261"/>
      <c r="O435" s="261"/>
      <c r="P435" s="261"/>
      <c r="Q435" s="261"/>
      <c r="R435" s="261"/>
      <c r="S435" s="261"/>
      <c r="T435" s="261"/>
      <c r="U435" s="261"/>
      <c r="V435" s="261"/>
      <c r="W435" s="261"/>
      <c r="X435" s="261"/>
      <c r="Y435" s="261"/>
      <c r="Z435" s="261"/>
      <c r="AA435" s="261"/>
      <c r="AB435" s="261"/>
      <c r="AC435" s="261"/>
      <c r="AD435" s="261"/>
      <c r="AE435" s="261"/>
    </row>
    <row r="436" spans="1:31" ht="0" hidden="1" customHeight="1" x14ac:dyDescent="0.25">
      <c r="A436" s="261"/>
      <c r="B436" s="261"/>
      <c r="C436" s="261"/>
      <c r="D436" s="261"/>
      <c r="E436" s="261"/>
      <c r="F436" s="261"/>
      <c r="G436" s="261"/>
      <c r="H436" s="261"/>
      <c r="I436" s="261"/>
      <c r="J436" s="261"/>
      <c r="K436" s="261"/>
      <c r="L436" s="261"/>
      <c r="M436" s="261"/>
      <c r="N436" s="261"/>
      <c r="O436" s="261"/>
      <c r="P436" s="261"/>
      <c r="Q436" s="261"/>
      <c r="R436" s="261"/>
      <c r="S436" s="261"/>
      <c r="T436" s="261"/>
      <c r="U436" s="261"/>
      <c r="V436" s="261"/>
      <c r="W436" s="261"/>
      <c r="X436" s="261"/>
      <c r="Y436" s="261"/>
      <c r="Z436" s="261"/>
      <c r="AA436" s="261"/>
      <c r="AB436" s="261"/>
      <c r="AC436" s="261"/>
      <c r="AD436" s="261"/>
      <c r="AE436" s="261"/>
    </row>
    <row r="437" spans="1:31" ht="0" hidden="1" customHeight="1" x14ac:dyDescent="0.25">
      <c r="A437" s="261"/>
      <c r="B437" s="261"/>
      <c r="C437" s="261"/>
      <c r="D437" s="261"/>
      <c r="E437" s="261"/>
      <c r="F437" s="261"/>
      <c r="G437" s="261"/>
      <c r="H437" s="261"/>
      <c r="I437" s="261"/>
      <c r="J437" s="261"/>
      <c r="K437" s="261"/>
      <c r="L437" s="261"/>
      <c r="M437" s="261"/>
      <c r="N437" s="261"/>
      <c r="O437" s="261"/>
      <c r="P437" s="261"/>
      <c r="Q437" s="261"/>
      <c r="R437" s="261"/>
      <c r="S437" s="261"/>
      <c r="T437" s="261"/>
      <c r="U437" s="261"/>
      <c r="V437" s="261"/>
      <c r="W437" s="261"/>
      <c r="X437" s="261"/>
      <c r="Y437" s="261"/>
      <c r="Z437" s="261"/>
      <c r="AA437" s="261"/>
      <c r="AB437" s="261"/>
      <c r="AC437" s="261"/>
      <c r="AD437" s="261"/>
      <c r="AE437" s="261"/>
    </row>
    <row r="438" spans="1:31" ht="0" hidden="1" customHeight="1" x14ac:dyDescent="0.25">
      <c r="A438" s="261"/>
      <c r="B438" s="261"/>
      <c r="C438" s="261"/>
      <c r="D438" s="261"/>
      <c r="E438" s="261"/>
      <c r="F438" s="261"/>
      <c r="G438" s="261"/>
      <c r="H438" s="261"/>
      <c r="I438" s="261"/>
      <c r="J438" s="261"/>
      <c r="K438" s="261"/>
      <c r="L438" s="261"/>
      <c r="M438" s="261"/>
      <c r="N438" s="261"/>
      <c r="O438" s="261"/>
      <c r="P438" s="261"/>
      <c r="Q438" s="261"/>
      <c r="R438" s="261"/>
      <c r="S438" s="261"/>
      <c r="T438" s="261"/>
      <c r="U438" s="261"/>
      <c r="V438" s="261"/>
      <c r="W438" s="261"/>
      <c r="X438" s="261"/>
      <c r="Y438" s="261"/>
      <c r="Z438" s="261"/>
      <c r="AA438" s="261"/>
      <c r="AB438" s="261"/>
      <c r="AC438" s="261"/>
      <c r="AD438" s="261"/>
      <c r="AE438" s="261"/>
    </row>
    <row r="439" spans="1:31" ht="0" hidden="1" customHeight="1" x14ac:dyDescent="0.25">
      <c r="A439" s="261"/>
      <c r="B439" s="261"/>
      <c r="C439" s="261"/>
      <c r="D439" s="261"/>
      <c r="E439" s="261"/>
      <c r="F439" s="261"/>
      <c r="G439" s="261"/>
      <c r="H439" s="261"/>
      <c r="I439" s="261"/>
      <c r="J439" s="261"/>
      <c r="K439" s="261"/>
      <c r="L439" s="261"/>
      <c r="M439" s="261"/>
      <c r="N439" s="261"/>
      <c r="O439" s="261"/>
      <c r="P439" s="261"/>
      <c r="Q439" s="261"/>
      <c r="R439" s="261"/>
      <c r="S439" s="261"/>
      <c r="T439" s="261"/>
      <c r="U439" s="261"/>
      <c r="V439" s="261"/>
      <c r="W439" s="261"/>
      <c r="X439" s="261"/>
      <c r="Y439" s="261"/>
      <c r="Z439" s="261"/>
      <c r="AA439" s="261"/>
      <c r="AB439" s="261"/>
      <c r="AC439" s="261"/>
      <c r="AD439" s="261"/>
      <c r="AE439" s="261"/>
    </row>
    <row r="440" spans="1:31" ht="0" hidden="1" customHeight="1" x14ac:dyDescent="0.25">
      <c r="A440" s="261"/>
      <c r="B440" s="261"/>
      <c r="C440" s="261"/>
      <c r="D440" s="261"/>
      <c r="E440" s="261"/>
      <c r="F440" s="261"/>
      <c r="G440" s="261"/>
      <c r="H440" s="261"/>
      <c r="I440" s="261"/>
      <c r="J440" s="261"/>
      <c r="K440" s="261"/>
      <c r="L440" s="261"/>
      <c r="M440" s="261"/>
      <c r="N440" s="261"/>
      <c r="O440" s="261"/>
      <c r="P440" s="261"/>
      <c r="Q440" s="261"/>
      <c r="R440" s="261"/>
      <c r="S440" s="261"/>
      <c r="T440" s="261"/>
      <c r="U440" s="261"/>
      <c r="V440" s="261"/>
      <c r="W440" s="261"/>
      <c r="X440" s="261"/>
      <c r="Y440" s="261"/>
      <c r="Z440" s="261"/>
      <c r="AA440" s="261"/>
      <c r="AB440" s="261"/>
      <c r="AC440" s="261"/>
      <c r="AD440" s="261"/>
      <c r="AE440" s="261"/>
    </row>
    <row r="441" spans="1:31" ht="0" hidden="1" customHeight="1" x14ac:dyDescent="0.25">
      <c r="A441" s="261"/>
      <c r="B441" s="261"/>
      <c r="C441" s="261"/>
      <c r="D441" s="261"/>
      <c r="E441" s="261"/>
      <c r="F441" s="261"/>
      <c r="G441" s="261"/>
      <c r="H441" s="261"/>
      <c r="I441" s="261"/>
      <c r="J441" s="261"/>
      <c r="K441" s="261"/>
      <c r="L441" s="261"/>
      <c r="M441" s="261"/>
      <c r="N441" s="261"/>
      <c r="O441" s="261"/>
      <c r="P441" s="261"/>
      <c r="Q441" s="261"/>
      <c r="R441" s="261"/>
      <c r="S441" s="261"/>
      <c r="T441" s="261"/>
      <c r="U441" s="261"/>
      <c r="V441" s="261"/>
      <c r="W441" s="261"/>
      <c r="X441" s="261"/>
      <c r="Y441" s="261"/>
      <c r="Z441" s="261"/>
      <c r="AA441" s="261"/>
      <c r="AB441" s="261"/>
      <c r="AC441" s="261"/>
      <c r="AD441" s="261"/>
      <c r="AE441" s="261"/>
    </row>
    <row r="442" spans="1:31" ht="0" hidden="1" customHeight="1" x14ac:dyDescent="0.25">
      <c r="A442" s="261"/>
      <c r="B442" s="261"/>
      <c r="C442" s="261"/>
      <c r="D442" s="261"/>
      <c r="E442" s="261"/>
      <c r="F442" s="261"/>
      <c r="G442" s="261"/>
      <c r="H442" s="261"/>
      <c r="I442" s="261"/>
      <c r="J442" s="261"/>
      <c r="K442" s="261"/>
      <c r="L442" s="261"/>
      <c r="M442" s="261"/>
      <c r="N442" s="261"/>
      <c r="O442" s="261"/>
      <c r="P442" s="261"/>
      <c r="Q442" s="261"/>
      <c r="R442" s="261"/>
      <c r="S442" s="261"/>
      <c r="T442" s="261"/>
      <c r="U442" s="261"/>
      <c r="V442" s="261"/>
      <c r="W442" s="261"/>
      <c r="X442" s="261"/>
      <c r="Y442" s="261"/>
      <c r="Z442" s="261"/>
      <c r="AA442" s="261"/>
      <c r="AB442" s="261"/>
      <c r="AC442" s="261"/>
      <c r="AD442" s="261"/>
      <c r="AE442" s="261"/>
    </row>
    <row r="443" spans="1:31" ht="0" hidden="1" customHeight="1" x14ac:dyDescent="0.25">
      <c r="A443" s="261"/>
      <c r="B443" s="261"/>
      <c r="C443" s="261"/>
      <c r="D443" s="261"/>
      <c r="E443" s="261"/>
      <c r="F443" s="261"/>
      <c r="G443" s="261"/>
      <c r="H443" s="261"/>
      <c r="I443" s="261"/>
      <c r="J443" s="261"/>
      <c r="K443" s="261"/>
      <c r="L443" s="261"/>
      <c r="M443" s="261"/>
      <c r="N443" s="261"/>
      <c r="O443" s="261"/>
      <c r="P443" s="261"/>
      <c r="Q443" s="261"/>
      <c r="R443" s="261"/>
      <c r="S443" s="261"/>
      <c r="T443" s="261"/>
      <c r="U443" s="261"/>
      <c r="V443" s="261"/>
      <c r="W443" s="261"/>
      <c r="X443" s="261"/>
      <c r="Y443" s="261"/>
      <c r="Z443" s="261"/>
      <c r="AA443" s="261"/>
      <c r="AB443" s="261"/>
      <c r="AC443" s="261"/>
      <c r="AD443" s="261"/>
      <c r="AE443" s="261"/>
    </row>
    <row r="444" spans="1:31" ht="0" hidden="1" customHeight="1" x14ac:dyDescent="0.25">
      <c r="A444" s="261"/>
      <c r="B444" s="261"/>
      <c r="C444" s="261"/>
      <c r="D444" s="261"/>
      <c r="E444" s="261"/>
      <c r="F444" s="261"/>
      <c r="G444" s="261"/>
      <c r="H444" s="261"/>
      <c r="I444" s="261"/>
      <c r="J444" s="261"/>
      <c r="K444" s="261"/>
      <c r="L444" s="261"/>
      <c r="M444" s="261"/>
      <c r="N444" s="261"/>
      <c r="O444" s="261"/>
      <c r="P444" s="261"/>
      <c r="Q444" s="261"/>
      <c r="R444" s="261"/>
      <c r="S444" s="261"/>
      <c r="T444" s="261"/>
      <c r="U444" s="261"/>
      <c r="V444" s="261"/>
      <c r="W444" s="261"/>
      <c r="X444" s="261"/>
      <c r="Y444" s="261"/>
      <c r="Z444" s="261"/>
      <c r="AA444" s="261"/>
      <c r="AB444" s="261"/>
      <c r="AC444" s="261"/>
      <c r="AD444" s="261"/>
      <c r="AE444" s="261"/>
    </row>
    <row r="445" spans="1:31" ht="0" hidden="1" customHeight="1" x14ac:dyDescent="0.25">
      <c r="A445" s="261"/>
      <c r="B445" s="261"/>
      <c r="C445" s="261"/>
      <c r="D445" s="261"/>
      <c r="E445" s="261"/>
      <c r="F445" s="261"/>
      <c r="G445" s="261"/>
      <c r="H445" s="261"/>
      <c r="I445" s="261"/>
      <c r="J445" s="261"/>
      <c r="K445" s="261"/>
      <c r="L445" s="261"/>
      <c r="M445" s="261"/>
      <c r="N445" s="261"/>
      <c r="O445" s="261"/>
      <c r="P445" s="261"/>
      <c r="Q445" s="261"/>
      <c r="R445" s="261"/>
      <c r="S445" s="261"/>
      <c r="T445" s="261"/>
      <c r="U445" s="261"/>
      <c r="V445" s="261"/>
      <c r="W445" s="261"/>
      <c r="X445" s="261"/>
      <c r="Y445" s="261"/>
      <c r="Z445" s="261"/>
      <c r="AA445" s="261"/>
      <c r="AB445" s="261"/>
      <c r="AC445" s="261"/>
      <c r="AD445" s="261"/>
      <c r="AE445" s="261"/>
    </row>
    <row r="446" spans="1:31" ht="0" hidden="1" customHeight="1" x14ac:dyDescent="0.25">
      <c r="A446" s="261"/>
      <c r="B446" s="261"/>
      <c r="C446" s="261"/>
      <c r="D446" s="261"/>
      <c r="E446" s="261"/>
      <c r="F446" s="261"/>
      <c r="G446" s="261"/>
      <c r="H446" s="261"/>
      <c r="I446" s="261"/>
      <c r="J446" s="261"/>
      <c r="K446" s="261"/>
      <c r="L446" s="261"/>
      <c r="M446" s="261"/>
      <c r="N446" s="261"/>
      <c r="O446" s="261"/>
      <c r="P446" s="261"/>
      <c r="Q446" s="261"/>
      <c r="R446" s="261"/>
      <c r="S446" s="261"/>
      <c r="T446" s="261"/>
      <c r="U446" s="261"/>
      <c r="V446" s="261"/>
      <c r="W446" s="261"/>
      <c r="X446" s="261"/>
      <c r="Y446" s="261"/>
      <c r="Z446" s="261"/>
      <c r="AA446" s="261"/>
      <c r="AB446" s="261"/>
      <c r="AC446" s="261"/>
      <c r="AD446" s="261"/>
      <c r="AE446" s="261"/>
    </row>
    <row r="447" spans="1:31" ht="0" hidden="1" customHeight="1" x14ac:dyDescent="0.25">
      <c r="A447" s="261"/>
      <c r="B447" s="261"/>
      <c r="C447" s="261"/>
      <c r="D447" s="261"/>
      <c r="E447" s="261"/>
      <c r="F447" s="261"/>
      <c r="G447" s="261"/>
      <c r="H447" s="261"/>
      <c r="I447" s="261"/>
      <c r="J447" s="261"/>
      <c r="K447" s="261"/>
      <c r="L447" s="261"/>
      <c r="M447" s="261"/>
      <c r="N447" s="261"/>
      <c r="O447" s="261"/>
      <c r="P447" s="261"/>
      <c r="Q447" s="261"/>
      <c r="R447" s="261"/>
      <c r="S447" s="261"/>
      <c r="T447" s="261"/>
      <c r="U447" s="261"/>
      <c r="V447" s="261"/>
      <c r="W447" s="261"/>
      <c r="X447" s="261"/>
      <c r="Y447" s="261"/>
      <c r="Z447" s="261"/>
      <c r="AA447" s="261"/>
      <c r="AB447" s="261"/>
      <c r="AC447" s="261"/>
      <c r="AD447" s="261"/>
      <c r="AE447" s="261"/>
    </row>
    <row r="448" spans="1:31" ht="0" hidden="1" customHeight="1" x14ac:dyDescent="0.25">
      <c r="A448" s="261"/>
      <c r="B448" s="261"/>
      <c r="C448" s="261"/>
      <c r="D448" s="261"/>
      <c r="E448" s="261"/>
      <c r="F448" s="261"/>
      <c r="G448" s="261"/>
      <c r="H448" s="261"/>
      <c r="I448" s="261"/>
      <c r="J448" s="261"/>
      <c r="K448" s="261"/>
      <c r="L448" s="261"/>
      <c r="M448" s="261"/>
      <c r="N448" s="261"/>
      <c r="O448" s="261"/>
      <c r="P448" s="261"/>
      <c r="Q448" s="261"/>
      <c r="R448" s="261"/>
      <c r="S448" s="261"/>
      <c r="T448" s="261"/>
      <c r="U448" s="261"/>
      <c r="V448" s="261"/>
      <c r="W448" s="261"/>
      <c r="X448" s="261"/>
      <c r="Y448" s="261"/>
      <c r="Z448" s="261"/>
      <c r="AA448" s="261"/>
      <c r="AB448" s="261"/>
      <c r="AC448" s="261"/>
      <c r="AD448" s="261"/>
      <c r="AE448" s="261"/>
    </row>
  </sheetData>
  <sheetProtection algorithmName="SHA-512" hashValue="ljjaFTjJfMubnXyBUkyC02ODHtRarrgXu/M/ld5q4qEqyMx1eUe1NI6KLCcdo+v+mAqU96QGiTolmz++sSFfFA==" saltValue="P2CXLXtJuq2nH5di5I8Stg==" spinCount="100000" sheet="1" selectLockedCells="1"/>
  <mergeCells count="78">
    <mergeCell ref="B39:H39"/>
    <mergeCell ref="B37:H37"/>
    <mergeCell ref="I41:K41"/>
    <mergeCell ref="I45:L45"/>
    <mergeCell ref="I33:L33"/>
    <mergeCell ref="I35:L35"/>
    <mergeCell ref="I37:K37"/>
    <mergeCell ref="T85:V87"/>
    <mergeCell ref="N83:P83"/>
    <mergeCell ref="B82:D82"/>
    <mergeCell ref="N80:U80"/>
    <mergeCell ref="N84:P84"/>
    <mergeCell ref="H84:J84"/>
    <mergeCell ref="N85:P87"/>
    <mergeCell ref="T83:V83"/>
    <mergeCell ref="T84:V84"/>
    <mergeCell ref="H85:J87"/>
    <mergeCell ref="B85:D87"/>
    <mergeCell ref="H83:J83"/>
    <mergeCell ref="B73:I74"/>
    <mergeCell ref="B54:K54"/>
    <mergeCell ref="I47:L47"/>
    <mergeCell ref="B49:H49"/>
    <mergeCell ref="B52:K52"/>
    <mergeCell ref="B60:K60"/>
    <mergeCell ref="B57:K57"/>
    <mergeCell ref="B70:AD71"/>
    <mergeCell ref="B58:K58"/>
    <mergeCell ref="M57:N57"/>
    <mergeCell ref="M58:N58"/>
    <mergeCell ref="B62:R63"/>
    <mergeCell ref="B47:H47"/>
    <mergeCell ref="B55:K55"/>
    <mergeCell ref="P22:X22"/>
    <mergeCell ref="W31:Z31"/>
    <mergeCell ref="Z22:AC22"/>
    <mergeCell ref="B84:D84"/>
    <mergeCell ref="B83:D83"/>
    <mergeCell ref="B43:H43"/>
    <mergeCell ref="M52:N52"/>
    <mergeCell ref="B22:N22"/>
    <mergeCell ref="B25:H25"/>
    <mergeCell ref="I43:K43"/>
    <mergeCell ref="B41:H41"/>
    <mergeCell ref="B45:H45"/>
    <mergeCell ref="B35:H35"/>
    <mergeCell ref="I39:K39"/>
    <mergeCell ref="I49:L49"/>
    <mergeCell ref="B33:H33"/>
    <mergeCell ref="A1:AE2"/>
    <mergeCell ref="B13:C13"/>
    <mergeCell ref="E13:F13"/>
    <mergeCell ref="H13:I13"/>
    <mergeCell ref="H10:I10"/>
    <mergeCell ref="O13:P13"/>
    <mergeCell ref="L10:P10"/>
    <mergeCell ref="L13:M13"/>
    <mergeCell ref="D6:T6"/>
    <mergeCell ref="B10:C10"/>
    <mergeCell ref="E10:F10"/>
    <mergeCell ref="R10:AC10"/>
    <mergeCell ref="R13:S13"/>
    <mergeCell ref="B31:H31"/>
    <mergeCell ref="I31:L31"/>
    <mergeCell ref="J16:P16"/>
    <mergeCell ref="B18:S18"/>
    <mergeCell ref="R16:U16"/>
    <mergeCell ref="B16:H16"/>
    <mergeCell ref="I27:L27"/>
    <mergeCell ref="B27:H27"/>
    <mergeCell ref="I25:L25"/>
    <mergeCell ref="B20:N20"/>
    <mergeCell ref="B29:L29"/>
    <mergeCell ref="U18:X18"/>
    <mergeCell ref="W16:AC16"/>
    <mergeCell ref="P31:V31"/>
    <mergeCell ref="P20:AC20"/>
    <mergeCell ref="Z18:AC18"/>
  </mergeCells>
  <phoneticPr fontId="3"/>
  <conditionalFormatting sqref="D6 V6">
    <cfRule type="cellIs" dxfId="5" priority="5" stopIfTrue="1" operator="equal">
      <formula>"企業名　作業所　企業体などの名称を、この枠内に記入して下さい"</formula>
    </cfRule>
  </conditionalFormatting>
  <conditionalFormatting sqref="AE3">
    <cfRule type="expression" dxfId="4" priority="7" stopIfTrue="1">
      <formula>$AN$8=0</formula>
    </cfRule>
  </conditionalFormatting>
  <conditionalFormatting sqref="AE4">
    <cfRule type="cellIs" dxfId="3" priority="6" stopIfTrue="1" operator="equal">
      <formula>$AN$8=0</formula>
    </cfRule>
  </conditionalFormatting>
  <dataValidations xWindow="682" yWindow="338" count="26">
    <dataValidation type="list" allowBlank="1" showInputMessage="1" showErrorMessage="1" sqref="H10:I10" xr:uid="{00000000-0002-0000-0000-000000000000}">
      <formula1>IF(AM3="31日",$AL$2:$AL$33,$AL$2:$AL$32)</formula1>
    </dataValidation>
    <dataValidation type="list" allowBlank="1" showInputMessage="1" showErrorMessage="1" sqref="R13:S13" xr:uid="{00000000-0002-0000-0000-000001000000}">
      <formula1>IF(AM5="31日",$AL$2:$AL$33,$AL$2:$AL$32)</formula1>
    </dataValidation>
    <dataValidation type="list" allowBlank="1" showInputMessage="1" showErrorMessage="1" sqref="H13:I13" xr:uid="{00000000-0002-0000-0000-000002000000}">
      <formula1>IF(AM4="31日",$AL$2:$AL$33,$AL$2:$AL$32)</formula1>
    </dataValidation>
    <dataValidation type="custom" imeMode="hiragana" allowBlank="1" showInputMessage="1" showErrorMessage="1" errorTitle="買主名エラー" error="上段の（買主）欄に　企業名 作業所 企業体などの名称を、先にご記入ください。" sqref="K16:P16" xr:uid="{00000000-0002-0000-0000-000003000000}">
      <formula1>AQ4=1</formula1>
    </dataValidation>
    <dataValidation type="list" allowBlank="1" showInputMessage="1" showErrorMessage="1" promptTitle="貴社指定請求書" prompt="※御社指定の請求書が必要な場合は、弊社までご連絡下さい。" sqref="M55" xr:uid="{00000000-0002-0000-0000-000004000000}">
      <formula1>$AF$1:$AF$2</formula1>
    </dataValidation>
    <dataValidation imeMode="hiragana" allowBlank="1" showInputMessage="1" showErrorMessage="1" sqref="AD22 D6 R16:V16 P22:Y22 P20:AD20 B18:S18 V6 B20:N20 B62:R63" xr:uid="{00000000-0002-0000-0000-000005000000}"/>
    <dataValidation imeMode="halfAlpha" allowBlank="1" showInputMessage="1" showErrorMessage="1" sqref="W16:AC16 U18:X18 Z22:AC22 Z18:AC18" xr:uid="{00000000-0002-0000-0000-000006000000}"/>
    <dataValidation type="list" allowBlank="1" showInputMessage="1" showErrorMessage="1" sqref="E10:F10" xr:uid="{00000000-0002-0000-0000-000007000000}">
      <formula1>$AK$2:$AK$14</formula1>
    </dataValidation>
    <dataValidation type="list" allowBlank="1" showInputMessage="1" showErrorMessage="1" promptTitle="KIYOMASAご利用料金" prompt="1日でもご利用頂きましたら、1か月分の料金が発生致します" sqref="O13:P13 E13:F13" xr:uid="{00000000-0002-0000-0000-000008000000}">
      <formula1>$AK$2:$AK$14</formula1>
    </dataValidation>
    <dataValidation imeMode="hiragana" allowBlank="1" showInputMessage="1" showErrorMessage="1" prompt="請求書送付先が現場と違う場合のみご記入下さい" sqref="B22:N22" xr:uid="{00000000-0002-0000-0000-000009000000}"/>
    <dataValidation type="list" allowBlank="1" showInputMessage="1" showErrorMessage="1" promptTitle="▽お急ぎオプションとは" prompt="通常は7営業日〜10営業日かかる_x000a_サイト構築を3営業日以内で作成します。_x000a_技術提案や工事開始などの理由で_x000a_すぐにKAIHOを利用したい場合に最適です。_x000a_初期費用にプラス15,000円がかかります。_x000a_＊月額料金は変わりません。" sqref="AB13" xr:uid="{00000000-0002-0000-0000-00000A000000}">
      <formula1>$AF$1:$AF$2</formula1>
    </dataValidation>
    <dataValidation type="list" allowBlank="1" showInputMessage="1" showErrorMessage="1" promptTitle="実績公開にご協力ください" prompt="KAIHO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M60" xr:uid="{00000000-0002-0000-0000-00000B000000}">
      <formula1>$AF$3:$AF$4</formula1>
    </dataValidation>
    <dataValidation type="list" allowBlank="1" showInputMessage="1" showErrorMessage="1" promptTitle="FAX沿岸波浪72時間とは" prompt="1日最大2回までFAX致します。_x000a_2地点以上をご希望の場合は弊社までご連絡下さい(1地点追加+5,000円／月)。" sqref="M37" xr:uid="{00000000-0002-0000-0000-00000C000000}">
      <formula1>$AF$1:$AF$2</formula1>
    </dataValidation>
    <dataValidation type="list" allowBlank="1" showInputMessage="1" showErrorMessage="1" promptTitle="気象注意喚起伝達システムcanary" prompt="別途、システム会社に警報装置レンタル代等の費用が発生します。_x000a_詳しい内容や価格表は右下のリンクにあります。" sqref="M43" xr:uid="{00000000-0002-0000-0000-00000D000000}">
      <formula1>$AF$1:$AF$2</formula1>
    </dataValidation>
    <dataValidation type="list" allowBlank="1" showInputMessage="1" showErrorMessage="1" promptTitle="FAX沿岸波浪192時間とは" prompt="1日最大2回までFAX致します。_x000a_2地点以上をご希望の場合は弊社までご連絡下さい(1地点追加+5,000円／月)。" sqref="M39" xr:uid="{00000000-0002-0000-0000-00000E000000}">
      <formula1>$AF$1:$AF$2</formula1>
    </dataValidation>
    <dataValidation type="list" allowBlank="1" showInputMessage="1" showErrorMessage="1" sqref="M57:N57" xr:uid="{00000000-0002-0000-0000-00000F000000}">
      <formula1>$AG$55:$AG$117</formula1>
    </dataValidation>
    <dataValidation type="list" allowBlank="1" showInputMessage="1" showErrorMessage="1" sqref="M58:N58" xr:uid="{00000000-0002-0000-0000-000010000000}">
      <formula1>$AH$55:$AH$117</formula1>
    </dataValidation>
    <dataValidation type="list" allowBlank="1" showInputMessage="1" showErrorMessage="1" promptTitle="エビデンス帳票出力とは" prompt="KAIHOで登録している現場（緯度経度レベル1kmメッシュ等)の気象データ記録をWeb上から、簡単にエクセルのCSV形式で取得することが可能です。_x000a_工事中止判断資料の証明、技術提案等の履行証明に活用できます。_x000a_※一部出力できないデータもございます。_x000a__x000a_詳しくは、下記のリンクより専用ホームページでご確認下さい。" sqref="M41" xr:uid="{00000000-0002-0000-0000-000011000000}">
      <formula1>$AF$1:$AF$2</formula1>
    </dataValidation>
    <dataValidation type="list" allowBlank="1" showInputMessage="1" showErrorMessage="1" sqref="M52:N52" xr:uid="{00000000-0002-0000-0000-000012000000}">
      <formula1>$AV$10:$AV$11</formula1>
    </dataValidation>
    <dataValidation type="list" allowBlank="1" showInputMessage="1" showErrorMessage="1" sqref="L10:P10" xr:uid="{00000000-0002-0000-0000-000013000000}">
      <formula1>$AY$11:$AY$21</formula1>
    </dataValidation>
    <dataValidation type="custom" imeMode="hiragana" allowBlank="1" showInputMessage="1" showErrorMessage="1" errorTitle="買主名エラー" error="上段の（買主）欄に　企業名 作業所 企業体などの名称を、先にご記入ください。" sqref="B16:C16 E16:J16" xr:uid="{00000000-0002-0000-0000-000014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15000000}">
      <formula1>AJ5=1</formula1>
    </dataValidation>
    <dataValidation type="list" allowBlank="1" showInputMessage="1" showErrorMessage="1" sqref="L13:M13" xr:uid="{00000000-0002-0000-0000-000016000000}">
      <formula1>$AJ$2:$AJ$10</formula1>
    </dataValidation>
    <dataValidation type="list" allowBlank="1" showErrorMessage="1" sqref="B13:C13" xr:uid="{00000000-0002-0000-0000-000017000000}">
      <formula1>$AJ$2:$AJ$4</formula1>
    </dataValidation>
    <dataValidation allowBlank="1" showErrorMessage="1" sqref="M35" xr:uid="{00000000-0002-0000-0000-000018000000}"/>
    <dataValidation type="list" allowBlank="1" showInputMessage="1" showErrorMessage="1" sqref="B10:C10" xr:uid="{00000000-0002-0000-0000-000019000000}">
      <formula1>$AJ$2:$AJ$4</formula1>
    </dataValidation>
  </dataValidations>
  <hyperlinks>
    <hyperlink ref="N80:U80" r:id="rId1" display="http://kiyomasa.lbw.jp/" xr:uid="{00000000-0004-0000-0000-000000000000}"/>
    <hyperlink ref="N80" r:id="rId2" xr:uid="{00000000-0004-0000-0000-000001000000}"/>
  </hyperlinks>
  <pageMargins left="0.55118110236220474" right="0.15748031496062992" top="0.43307086614173229" bottom="0.23622047244094491" header="0.51181102362204722" footer="0.51181102362204722"/>
  <pageSetup paperSize="9" scale="72" fitToWidth="0" orientation="portrait" r:id="rId3"/>
  <headerFooter alignWithMargins="0"/>
  <ignoredErrors>
    <ignoredError sqref="AN1:AN2 AH14 AI16"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27943" r:id="rId6" name="Check Box 5415">
              <controlPr defaultSize="0" autoFill="0" autoLine="0" autoPict="0">
                <anchor moveWithCells="1">
                  <from>
                    <xdr:col>12</xdr:col>
                    <xdr:colOff>57150</xdr:colOff>
                    <xdr:row>32</xdr:row>
                    <xdr:rowOff>9525</xdr:rowOff>
                  </from>
                  <to>
                    <xdr:col>14</xdr:col>
                    <xdr:colOff>247650</xdr:colOff>
                    <xdr:row>33</xdr:row>
                    <xdr:rowOff>9525</xdr:rowOff>
                  </to>
                </anchor>
              </controlPr>
            </control>
          </mc:Choice>
        </mc:AlternateContent>
        <mc:AlternateContent xmlns:mc="http://schemas.openxmlformats.org/markup-compatibility/2006">
          <mc:Choice Requires="x14">
            <control shapeId="27944" r:id="rId7" name="Check Box 5416">
              <controlPr defaultSize="0" autoFill="0" autoLine="0" autoPict="0">
                <anchor moveWithCells="1">
                  <from>
                    <xdr:col>12</xdr:col>
                    <xdr:colOff>57150</xdr:colOff>
                    <xdr:row>34</xdr:row>
                    <xdr:rowOff>9525</xdr:rowOff>
                  </from>
                  <to>
                    <xdr:col>14</xdr:col>
                    <xdr:colOff>238125</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150"/>
  <sheetViews>
    <sheetView topLeftCell="A88" zoomScaleNormal="100" workbookViewId="0">
      <selection activeCell="C90" sqref="C90:J90"/>
    </sheetView>
  </sheetViews>
  <sheetFormatPr defaultColWidth="9" defaultRowHeight="15.75" x14ac:dyDescent="0.25"/>
  <cols>
    <col min="1" max="29" width="4.375" style="188" customWidth="1"/>
    <col min="30" max="30" width="5.625" style="383" customWidth="1"/>
    <col min="31" max="31" width="5.625" style="291" customWidth="1"/>
    <col min="32" max="32" width="5.625" style="262" customWidth="1"/>
    <col min="33" max="33" width="5.625" style="268" customWidth="1"/>
    <col min="34" max="34" width="5.625" style="262" customWidth="1"/>
    <col min="35" max="35" width="7.125" style="262" customWidth="1"/>
    <col min="36" max="37" width="9" style="262"/>
    <col min="38" max="41" width="9" style="269"/>
    <col min="42" max="16384" width="9" style="261"/>
  </cols>
  <sheetData>
    <row r="1" spans="1:40" ht="13.5" customHeight="1" x14ac:dyDescent="0.25">
      <c r="A1" s="535" t="s">
        <v>2681</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267"/>
      <c r="AE1" s="267" t="s">
        <v>118</v>
      </c>
      <c r="AF1" s="268"/>
      <c r="AG1" s="262"/>
      <c r="AJ1" s="269" t="s">
        <v>580</v>
      </c>
      <c r="AK1" s="269"/>
    </row>
    <row r="2" spans="1:40" ht="13.5" customHeight="1" x14ac:dyDescent="0.25">
      <c r="A2" s="535"/>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267"/>
      <c r="AE2" s="267" t="s">
        <v>2265</v>
      </c>
      <c r="AF2" s="268">
        <v>20</v>
      </c>
      <c r="AG2" s="262">
        <v>120</v>
      </c>
      <c r="AH2" s="270">
        <v>0</v>
      </c>
      <c r="AI2" s="271" t="s">
        <v>586</v>
      </c>
      <c r="AJ2" s="269" t="s">
        <v>584</v>
      </c>
      <c r="AK2" s="269" t="s">
        <v>622</v>
      </c>
      <c r="AL2" s="269" t="s">
        <v>622</v>
      </c>
      <c r="AM2" s="269" t="s">
        <v>622</v>
      </c>
      <c r="AN2" s="269" t="s">
        <v>622</v>
      </c>
    </row>
    <row r="3" spans="1:40" ht="9.9499999999999993" customHeight="1" x14ac:dyDescent="0.25">
      <c r="A3" s="272"/>
      <c r="B3" s="538" t="s">
        <v>2664</v>
      </c>
      <c r="C3" s="538"/>
      <c r="D3" s="538"/>
      <c r="E3" s="538"/>
      <c r="F3" s="538"/>
      <c r="G3" s="272"/>
      <c r="H3" s="273"/>
      <c r="I3" s="272"/>
      <c r="J3" s="272"/>
      <c r="K3" s="272"/>
      <c r="L3" s="272"/>
      <c r="M3" s="272"/>
      <c r="N3" s="272"/>
      <c r="O3" s="272"/>
      <c r="P3" s="272"/>
      <c r="Q3" s="272"/>
      <c r="R3" s="272"/>
      <c r="S3" s="272"/>
      <c r="T3" s="272"/>
      <c r="U3" s="272"/>
      <c r="V3" s="272"/>
      <c r="W3" s="272"/>
      <c r="X3" s="272"/>
      <c r="Y3" s="272"/>
      <c r="Z3" s="272"/>
      <c r="AA3" s="272"/>
      <c r="AB3" s="272"/>
      <c r="AC3" s="272"/>
      <c r="AD3" s="267"/>
      <c r="AE3" s="267"/>
      <c r="AF3" s="268">
        <v>21</v>
      </c>
      <c r="AG3" s="262">
        <v>121</v>
      </c>
      <c r="AH3" s="262">
        <v>1</v>
      </c>
      <c r="AI3" s="271" t="s">
        <v>587</v>
      </c>
      <c r="AJ3" s="269"/>
      <c r="AK3" s="274">
        <v>0.1</v>
      </c>
      <c r="AL3" s="269">
        <v>1</v>
      </c>
      <c r="AM3" s="269" t="s">
        <v>1635</v>
      </c>
      <c r="AN3" s="269" t="s">
        <v>1657</v>
      </c>
    </row>
    <row r="4" spans="1:40" ht="13.5" customHeight="1" x14ac:dyDescent="0.25">
      <c r="A4" s="275"/>
      <c r="B4" s="538"/>
      <c r="C4" s="538"/>
      <c r="D4" s="538"/>
      <c r="E4" s="538"/>
      <c r="F4" s="538"/>
      <c r="G4" s="397"/>
      <c r="H4" s="398"/>
      <c r="I4" s="398"/>
      <c r="J4" s="398"/>
      <c r="K4" s="399"/>
      <c r="L4" s="276"/>
      <c r="M4" s="541" t="s">
        <v>619</v>
      </c>
      <c r="N4" s="540"/>
      <c r="O4" s="397"/>
      <c r="P4" s="398"/>
      <c r="Q4" s="398"/>
      <c r="R4" s="399"/>
      <c r="S4" s="539" t="s">
        <v>620</v>
      </c>
      <c r="T4" s="540"/>
      <c r="U4" s="394"/>
      <c r="V4" s="525"/>
      <c r="W4" s="525"/>
      <c r="X4" s="526"/>
      <c r="Y4" s="272"/>
      <c r="Z4" s="272"/>
      <c r="AA4" s="272"/>
      <c r="AB4" s="272"/>
      <c r="AC4" s="272"/>
      <c r="AD4" s="267"/>
      <c r="AE4" s="267"/>
      <c r="AF4" s="268">
        <v>22</v>
      </c>
      <c r="AG4" s="262">
        <v>122</v>
      </c>
      <c r="AH4" s="262">
        <v>2</v>
      </c>
      <c r="AI4" s="271" t="s">
        <v>588</v>
      </c>
      <c r="AJ4" s="269"/>
      <c r="AK4" s="274">
        <v>0.2</v>
      </c>
      <c r="AL4" s="269">
        <v>1.5</v>
      </c>
      <c r="AM4" s="269" t="s">
        <v>1636</v>
      </c>
      <c r="AN4" s="269" t="s">
        <v>1658</v>
      </c>
    </row>
    <row r="5" spans="1:40" ht="5.0999999999999996" customHeight="1" x14ac:dyDescent="0.25">
      <c r="A5" s="272"/>
      <c r="B5" s="277"/>
      <c r="C5" s="277"/>
      <c r="D5" s="277"/>
      <c r="E5" s="277"/>
      <c r="F5" s="277"/>
      <c r="G5" s="277"/>
      <c r="H5" s="277"/>
      <c r="I5" s="277"/>
      <c r="J5" s="272"/>
      <c r="K5" s="272"/>
      <c r="L5" s="272"/>
      <c r="M5" s="272"/>
      <c r="N5" s="272"/>
      <c r="O5" s="272"/>
      <c r="P5" s="272"/>
      <c r="Q5" s="272"/>
      <c r="R5" s="272"/>
      <c r="S5" s="272"/>
      <c r="T5" s="272"/>
      <c r="U5" s="272"/>
      <c r="V5" s="272"/>
      <c r="W5" s="272"/>
      <c r="X5" s="272"/>
      <c r="Y5" s="272"/>
      <c r="Z5" s="272"/>
      <c r="AA5" s="272"/>
      <c r="AB5" s="272"/>
      <c r="AC5" s="272"/>
      <c r="AD5" s="267"/>
      <c r="AE5" s="267"/>
      <c r="AF5" s="268">
        <v>23</v>
      </c>
      <c r="AG5" s="262">
        <v>123</v>
      </c>
      <c r="AH5" s="270">
        <v>3</v>
      </c>
      <c r="AI5" s="271" t="s">
        <v>589</v>
      </c>
      <c r="AJ5" s="269"/>
      <c r="AK5" s="274">
        <v>0.3</v>
      </c>
      <c r="AL5" s="278">
        <v>2</v>
      </c>
      <c r="AM5" s="269" t="s">
        <v>1637</v>
      </c>
      <c r="AN5" s="269" t="s">
        <v>1659</v>
      </c>
    </row>
    <row r="6" spans="1:40" ht="13.5" customHeight="1" x14ac:dyDescent="0.25">
      <c r="A6" s="272"/>
      <c r="B6" s="541" t="s">
        <v>567</v>
      </c>
      <c r="C6" s="541"/>
      <c r="D6" s="541"/>
      <c r="E6" s="541"/>
      <c r="F6" s="277" t="s">
        <v>568</v>
      </c>
      <c r="G6" s="279"/>
      <c r="H6" s="277" t="s">
        <v>569</v>
      </c>
      <c r="I6" s="279"/>
      <c r="J6" s="277" t="s">
        <v>570</v>
      </c>
      <c r="K6" s="279"/>
      <c r="L6" s="277" t="s">
        <v>615</v>
      </c>
      <c r="M6" s="277" t="s">
        <v>616</v>
      </c>
      <c r="N6" s="384"/>
      <c r="O6" s="277" t="s">
        <v>569</v>
      </c>
      <c r="P6" s="279"/>
      <c r="Q6" s="277" t="s">
        <v>570</v>
      </c>
      <c r="R6" s="279"/>
      <c r="S6" s="277" t="s">
        <v>615</v>
      </c>
      <c r="T6" s="548" t="s">
        <v>2667</v>
      </c>
      <c r="U6" s="548"/>
      <c r="V6" s="548"/>
      <c r="W6" s="548"/>
      <c r="X6" s="548"/>
      <c r="Y6" s="548"/>
      <c r="Z6" s="548"/>
      <c r="AA6" s="280"/>
      <c r="AB6" s="280"/>
      <c r="AC6" s="281"/>
      <c r="AD6" s="267"/>
      <c r="AE6" s="267"/>
      <c r="AF6" s="268">
        <v>24</v>
      </c>
      <c r="AG6" s="262">
        <v>124</v>
      </c>
      <c r="AH6" s="262">
        <v>4</v>
      </c>
      <c r="AI6" s="271" t="s">
        <v>590</v>
      </c>
      <c r="AJ6" s="269"/>
      <c r="AK6" s="274">
        <v>0.4</v>
      </c>
      <c r="AL6" s="269">
        <v>2.5</v>
      </c>
      <c r="AM6" s="269" t="s">
        <v>1638</v>
      </c>
      <c r="AN6" s="269" t="s">
        <v>1660</v>
      </c>
    </row>
    <row r="7" spans="1:40" ht="13.5" customHeight="1" x14ac:dyDescent="0.25">
      <c r="A7" s="272"/>
      <c r="B7" s="272"/>
      <c r="C7" s="272"/>
      <c r="D7" s="272"/>
      <c r="E7" s="272"/>
      <c r="F7" s="272"/>
      <c r="G7" s="282"/>
      <c r="H7" s="272"/>
      <c r="I7" s="272"/>
      <c r="J7" s="272"/>
      <c r="K7" s="272"/>
      <c r="L7" s="272"/>
      <c r="M7" s="272"/>
      <c r="N7" s="283"/>
      <c r="O7" s="276"/>
      <c r="P7" s="282"/>
      <c r="Q7" s="276"/>
      <c r="R7" s="276"/>
      <c r="S7" s="276"/>
      <c r="T7" s="276"/>
      <c r="U7" s="276"/>
      <c r="V7" s="276"/>
      <c r="W7" s="276"/>
      <c r="X7" s="276"/>
      <c r="Y7" s="276"/>
      <c r="Z7" s="276"/>
      <c r="AA7" s="276"/>
      <c r="AB7" s="276"/>
      <c r="AC7" s="272"/>
      <c r="AD7" s="267"/>
      <c r="AE7" s="267"/>
      <c r="AF7" s="268">
        <v>25</v>
      </c>
      <c r="AG7" s="262">
        <v>125</v>
      </c>
      <c r="AH7" s="262">
        <v>5</v>
      </c>
      <c r="AI7" s="271" t="s">
        <v>591</v>
      </c>
      <c r="AJ7" s="269"/>
      <c r="AK7" s="274">
        <v>0.5</v>
      </c>
      <c r="AL7" s="269">
        <v>3</v>
      </c>
      <c r="AM7" s="269" t="s">
        <v>1639</v>
      </c>
      <c r="AN7" s="269" t="s">
        <v>1661</v>
      </c>
    </row>
    <row r="8" spans="1:40" ht="13.5" customHeight="1" x14ac:dyDescent="0.25">
      <c r="A8" s="272"/>
      <c r="B8" s="284" t="str">
        <f>AJ1&amp;G4&amp;AJ2</f>
        <v>・　アラートメール配信曜日／時刻／発信条件設定</v>
      </c>
      <c r="C8" s="272"/>
      <c r="D8" s="272"/>
      <c r="E8" s="272"/>
      <c r="F8" s="272"/>
      <c r="G8" s="282"/>
      <c r="H8" s="272"/>
      <c r="I8" s="272"/>
      <c r="J8" s="272"/>
      <c r="K8" s="272"/>
      <c r="L8" s="272"/>
      <c r="M8" s="272"/>
      <c r="N8" s="283"/>
      <c r="O8" s="276"/>
      <c r="P8" s="282"/>
      <c r="Q8" s="276"/>
      <c r="R8" s="276"/>
      <c r="S8" s="276"/>
      <c r="T8" s="276"/>
      <c r="U8" s="276"/>
      <c r="V8" s="276"/>
      <c r="W8" s="276"/>
      <c r="X8" s="276"/>
      <c r="Y8" s="276"/>
      <c r="Z8" s="276"/>
      <c r="AA8" s="276"/>
      <c r="AB8" s="276"/>
      <c r="AC8" s="272"/>
      <c r="AD8" s="267"/>
      <c r="AE8" s="267"/>
      <c r="AF8" s="268">
        <v>26</v>
      </c>
      <c r="AG8" s="262">
        <v>126</v>
      </c>
      <c r="AH8" s="270">
        <v>6</v>
      </c>
      <c r="AI8" s="271" t="s">
        <v>592</v>
      </c>
      <c r="AJ8" s="269"/>
      <c r="AK8" s="274">
        <v>0.6</v>
      </c>
      <c r="AL8" s="278">
        <v>3.5</v>
      </c>
      <c r="AM8" s="269" t="s">
        <v>1640</v>
      </c>
      <c r="AN8" s="269" t="s">
        <v>1662</v>
      </c>
    </row>
    <row r="9" spans="1:40" ht="13.5" customHeight="1" x14ac:dyDescent="0.25">
      <c r="A9" s="283"/>
      <c r="B9" s="536" t="s">
        <v>663</v>
      </c>
      <c r="C9" s="536"/>
      <c r="D9" s="537"/>
      <c r="E9" s="285" t="s">
        <v>559</v>
      </c>
      <c r="F9" s="286" t="s">
        <v>666</v>
      </c>
      <c r="G9" s="286" t="s">
        <v>701</v>
      </c>
      <c r="H9" s="286" t="s">
        <v>667</v>
      </c>
      <c r="I9" s="286" t="s">
        <v>668</v>
      </c>
      <c r="J9" s="286" t="s">
        <v>669</v>
      </c>
      <c r="K9" s="287" t="s">
        <v>670</v>
      </c>
      <c r="L9" s="283"/>
      <c r="M9" s="283"/>
      <c r="N9" s="288" t="s">
        <v>671</v>
      </c>
      <c r="O9" s="289"/>
      <c r="P9" s="290"/>
      <c r="Q9" s="290"/>
      <c r="R9" s="290"/>
      <c r="S9" s="283"/>
      <c r="T9" s="283"/>
      <c r="U9" s="283"/>
      <c r="V9" s="283"/>
      <c r="W9" s="283"/>
      <c r="X9" s="283"/>
      <c r="Y9" s="283"/>
      <c r="Z9" s="283"/>
      <c r="AA9" s="283"/>
      <c r="AB9" s="283"/>
      <c r="AC9" s="283"/>
      <c r="AD9" s="291"/>
      <c r="AE9" s="267"/>
      <c r="AF9" s="268">
        <v>27</v>
      </c>
      <c r="AG9" s="262">
        <v>127</v>
      </c>
      <c r="AH9" s="262">
        <v>7</v>
      </c>
      <c r="AI9" s="271" t="s">
        <v>593</v>
      </c>
      <c r="AJ9" s="269"/>
      <c r="AK9" s="274">
        <v>0.7</v>
      </c>
      <c r="AL9" s="269">
        <v>4</v>
      </c>
      <c r="AM9" s="269" t="s">
        <v>1641</v>
      </c>
      <c r="AN9" s="269" t="s">
        <v>1663</v>
      </c>
    </row>
    <row r="10" spans="1:40" ht="13.5" customHeight="1" x14ac:dyDescent="0.25">
      <c r="A10" s="283"/>
      <c r="B10" s="283"/>
      <c r="C10" s="283"/>
      <c r="D10" s="290"/>
      <c r="E10" s="292" t="s">
        <v>705</v>
      </c>
      <c r="F10" s="292" t="s">
        <v>702</v>
      </c>
      <c r="G10" s="292" t="s">
        <v>702</v>
      </c>
      <c r="H10" s="292" t="s">
        <v>702</v>
      </c>
      <c r="I10" s="292" t="s">
        <v>702</v>
      </c>
      <c r="J10" s="292" t="s">
        <v>702</v>
      </c>
      <c r="K10" s="292" t="s">
        <v>705</v>
      </c>
      <c r="L10" s="283"/>
      <c r="M10" s="283"/>
      <c r="N10" s="292">
        <v>6</v>
      </c>
      <c r="O10" s="283" t="s">
        <v>672</v>
      </c>
      <c r="P10" s="283" t="s">
        <v>673</v>
      </c>
      <c r="Q10" s="292">
        <v>22</v>
      </c>
      <c r="R10" s="283" t="s">
        <v>672</v>
      </c>
      <c r="S10" s="272" t="s">
        <v>99</v>
      </c>
      <c r="T10" s="283"/>
      <c r="U10" s="283"/>
      <c r="V10" s="283"/>
      <c r="W10" s="283"/>
      <c r="X10" s="283"/>
      <c r="Y10" s="283"/>
      <c r="Z10" s="283"/>
      <c r="AA10" s="283"/>
      <c r="AB10" s="283"/>
      <c r="AC10" s="283"/>
      <c r="AD10" s="291"/>
      <c r="AF10" s="268">
        <v>28</v>
      </c>
      <c r="AG10" s="262">
        <v>128</v>
      </c>
      <c r="AH10" s="262">
        <v>8</v>
      </c>
      <c r="AI10" s="271" t="s">
        <v>594</v>
      </c>
      <c r="AJ10" s="269"/>
      <c r="AK10" s="274">
        <v>0.8</v>
      </c>
      <c r="AL10" s="269">
        <v>4.5</v>
      </c>
      <c r="AM10" s="269" t="s">
        <v>1642</v>
      </c>
      <c r="AN10" s="269" t="s">
        <v>1664</v>
      </c>
    </row>
    <row r="11" spans="1:40" ht="13.5" customHeight="1" x14ac:dyDescent="0.25">
      <c r="A11" s="283"/>
      <c r="B11" s="283"/>
      <c r="C11" s="283"/>
      <c r="D11" s="290"/>
      <c r="E11" s="293" t="s">
        <v>1522</v>
      </c>
      <c r="F11" s="294"/>
      <c r="G11" s="294"/>
      <c r="H11" s="294"/>
      <c r="I11" s="294"/>
      <c r="J11" s="294"/>
      <c r="K11" s="294"/>
      <c r="L11" s="294"/>
      <c r="M11" s="283"/>
      <c r="N11" s="295"/>
      <c r="O11" s="295"/>
      <c r="P11" s="295"/>
      <c r="Q11" s="295"/>
      <c r="R11" s="295"/>
      <c r="S11" s="295"/>
      <c r="T11" s="295"/>
      <c r="U11" s="295"/>
      <c r="V11" s="295"/>
      <c r="W11" s="295"/>
      <c r="X11" s="295"/>
      <c r="Y11" s="295"/>
      <c r="Z11" s="295"/>
      <c r="AA11" s="295"/>
      <c r="AB11" s="283"/>
      <c r="AC11" s="283"/>
      <c r="AD11" s="291"/>
      <c r="AF11" s="268">
        <v>29</v>
      </c>
      <c r="AG11" s="262">
        <v>129</v>
      </c>
      <c r="AH11" s="270">
        <v>9</v>
      </c>
      <c r="AI11" s="271" t="s">
        <v>595</v>
      </c>
      <c r="AJ11" s="269"/>
      <c r="AK11" s="274">
        <v>0.9</v>
      </c>
      <c r="AL11" s="278">
        <v>5</v>
      </c>
      <c r="AM11" s="269" t="s">
        <v>1643</v>
      </c>
      <c r="AN11" s="269" t="s">
        <v>1665</v>
      </c>
    </row>
    <row r="12" spans="1:40" ht="13.5" customHeight="1" x14ac:dyDescent="0.25">
      <c r="A12" s="272"/>
      <c r="B12" s="296" t="s">
        <v>2665</v>
      </c>
      <c r="C12" s="272"/>
      <c r="D12" s="272"/>
      <c r="E12" s="272"/>
      <c r="F12" s="272"/>
      <c r="G12" s="282"/>
      <c r="H12" s="272"/>
      <c r="I12" s="272"/>
      <c r="J12" s="272"/>
      <c r="K12" s="272"/>
      <c r="L12" s="272"/>
      <c r="M12" s="272"/>
      <c r="N12" s="295"/>
      <c r="O12" s="295"/>
      <c r="P12" s="295"/>
      <c r="Q12" s="295"/>
      <c r="R12" s="295"/>
      <c r="S12" s="295"/>
      <c r="T12" s="295"/>
      <c r="U12" s="295"/>
      <c r="V12" s="295"/>
      <c r="W12" s="295"/>
      <c r="X12" s="295"/>
      <c r="Y12" s="295"/>
      <c r="Z12" s="295"/>
      <c r="AA12" s="295"/>
      <c r="AB12" s="276"/>
      <c r="AC12" s="272"/>
      <c r="AD12" s="291"/>
      <c r="AF12" s="268">
        <v>30</v>
      </c>
      <c r="AG12" s="262">
        <v>130</v>
      </c>
      <c r="AH12" s="262">
        <v>10</v>
      </c>
      <c r="AI12" s="271" t="s">
        <v>596</v>
      </c>
      <c r="AJ12" s="269"/>
      <c r="AK12" s="274">
        <v>1</v>
      </c>
      <c r="AL12" s="269">
        <v>5.5</v>
      </c>
      <c r="AM12" s="269" t="s">
        <v>1644</v>
      </c>
      <c r="AN12" s="269" t="s">
        <v>1666</v>
      </c>
    </row>
    <row r="13" spans="1:40" ht="13.5" customHeight="1" x14ac:dyDescent="0.25">
      <c r="A13" s="272"/>
      <c r="B13" s="292" t="s">
        <v>702</v>
      </c>
      <c r="C13" s="283" t="s">
        <v>571</v>
      </c>
      <c r="D13" s="272"/>
      <c r="E13" s="272"/>
      <c r="F13" s="292" t="s">
        <v>702</v>
      </c>
      <c r="G13" s="283" t="s">
        <v>572</v>
      </c>
      <c r="H13" s="272"/>
      <c r="I13" s="272"/>
      <c r="J13" s="292" t="s">
        <v>702</v>
      </c>
      <c r="K13" s="283" t="s">
        <v>573</v>
      </c>
      <c r="L13" s="272"/>
      <c r="M13" s="272"/>
      <c r="N13" s="292" t="s">
        <v>702</v>
      </c>
      <c r="O13" s="297" t="s">
        <v>574</v>
      </c>
      <c r="P13" s="282"/>
      <c r="Q13" s="276"/>
      <c r="R13" s="292" t="s">
        <v>702</v>
      </c>
      <c r="S13" s="297" t="s">
        <v>575</v>
      </c>
      <c r="T13" s="276"/>
      <c r="U13" s="276"/>
      <c r="V13" s="292" t="s">
        <v>702</v>
      </c>
      <c r="W13" s="297" t="s">
        <v>677</v>
      </c>
      <c r="X13" s="276"/>
      <c r="Y13" s="276"/>
      <c r="Z13" s="292" t="s">
        <v>702</v>
      </c>
      <c r="AA13" s="297" t="s">
        <v>576</v>
      </c>
      <c r="AB13" s="276"/>
      <c r="AC13" s="272"/>
      <c r="AD13" s="291"/>
      <c r="AF13" s="268">
        <v>31</v>
      </c>
      <c r="AG13" s="262">
        <v>131</v>
      </c>
      <c r="AH13" s="262">
        <v>11</v>
      </c>
      <c r="AI13" s="271" t="s">
        <v>597</v>
      </c>
      <c r="AJ13" s="269"/>
      <c r="AK13" s="274">
        <v>1.1000000000000001</v>
      </c>
      <c r="AL13" s="269">
        <v>6</v>
      </c>
      <c r="AM13" s="269" t="s">
        <v>1645</v>
      </c>
      <c r="AN13" s="269" t="s">
        <v>1667</v>
      </c>
    </row>
    <row r="14" spans="1:40" ht="13.5" customHeight="1" x14ac:dyDescent="0.25">
      <c r="A14" s="272"/>
      <c r="B14" s="282" t="s">
        <v>78</v>
      </c>
      <c r="C14" s="272"/>
      <c r="D14" s="272"/>
      <c r="E14" s="272"/>
      <c r="F14" s="272"/>
      <c r="G14" s="282"/>
      <c r="H14" s="272"/>
      <c r="I14" s="272"/>
      <c r="J14" s="272"/>
      <c r="K14" s="272"/>
      <c r="L14" s="272"/>
      <c r="M14" s="272"/>
      <c r="N14" s="283"/>
      <c r="O14" s="276"/>
      <c r="P14" s="282"/>
      <c r="Q14" s="276"/>
      <c r="R14" s="276"/>
      <c r="S14" s="276"/>
      <c r="T14" s="276"/>
      <c r="U14" s="276"/>
      <c r="V14" s="276"/>
      <c r="W14" s="276"/>
      <c r="X14" s="276"/>
      <c r="Y14" s="276"/>
      <c r="Z14" s="276"/>
      <c r="AA14" s="276"/>
      <c r="AB14" s="276"/>
      <c r="AC14" s="272"/>
      <c r="AD14" s="291"/>
      <c r="AF14" s="268">
        <v>32</v>
      </c>
      <c r="AG14" s="262">
        <v>132</v>
      </c>
      <c r="AH14" s="270">
        <v>12</v>
      </c>
      <c r="AI14" s="271" t="s">
        <v>598</v>
      </c>
      <c r="AJ14" s="269"/>
      <c r="AK14" s="274">
        <v>1.2</v>
      </c>
      <c r="AL14" s="278">
        <v>6.5</v>
      </c>
      <c r="AM14" s="269" t="s">
        <v>1646</v>
      </c>
      <c r="AN14" s="269" t="s">
        <v>1668</v>
      </c>
    </row>
    <row r="15" spans="1:40" ht="13.5" customHeight="1" x14ac:dyDescent="0.25">
      <c r="A15" s="272"/>
      <c r="B15" s="296" t="s">
        <v>2666</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91"/>
      <c r="AE15" s="267"/>
      <c r="AF15" s="268">
        <v>33</v>
      </c>
      <c r="AG15" s="262">
        <v>133</v>
      </c>
      <c r="AH15" s="262">
        <v>13</v>
      </c>
      <c r="AI15" s="271" t="s">
        <v>599</v>
      </c>
      <c r="AJ15" s="269"/>
      <c r="AK15" s="274">
        <v>1.3</v>
      </c>
      <c r="AL15" s="269">
        <v>7</v>
      </c>
      <c r="AM15" s="269" t="s">
        <v>1647</v>
      </c>
      <c r="AN15" s="269" t="s">
        <v>1669</v>
      </c>
    </row>
    <row r="16" spans="1:40" ht="13.5" customHeight="1" x14ac:dyDescent="0.25">
      <c r="A16" s="272"/>
      <c r="B16" s="292" t="s">
        <v>702</v>
      </c>
      <c r="C16" s="290" t="s">
        <v>674</v>
      </c>
      <c r="D16" s="275"/>
      <c r="E16" s="272"/>
      <c r="F16" s="292" t="s">
        <v>702</v>
      </c>
      <c r="G16" s="290" t="s">
        <v>675</v>
      </c>
      <c r="H16" s="275"/>
      <c r="I16" s="275"/>
      <c r="J16" s="292" t="s">
        <v>702</v>
      </c>
      <c r="K16" s="290" t="s">
        <v>676</v>
      </c>
      <c r="L16" s="275"/>
      <c r="M16" s="283"/>
      <c r="N16" s="292" t="s">
        <v>702</v>
      </c>
      <c r="O16" s="290" t="s">
        <v>677</v>
      </c>
      <c r="P16" s="275"/>
      <c r="Q16" s="272"/>
      <c r="R16" s="292" t="s">
        <v>702</v>
      </c>
      <c r="S16" s="290" t="s">
        <v>678</v>
      </c>
      <c r="T16" s="275"/>
      <c r="U16" s="275"/>
      <c r="V16" s="292" t="s">
        <v>702</v>
      </c>
      <c r="W16" s="290" t="s">
        <v>679</v>
      </c>
      <c r="X16" s="275"/>
      <c r="Y16" s="272"/>
      <c r="Z16" s="292" t="s">
        <v>702</v>
      </c>
      <c r="AA16" s="290" t="s">
        <v>680</v>
      </c>
      <c r="AB16" s="275"/>
      <c r="AC16" s="275"/>
      <c r="AD16" s="291"/>
      <c r="AE16" s="267"/>
      <c r="AF16" s="268">
        <v>34</v>
      </c>
      <c r="AG16" s="262">
        <v>134</v>
      </c>
      <c r="AH16" s="262">
        <v>14</v>
      </c>
      <c r="AI16" s="271" t="s">
        <v>738</v>
      </c>
      <c r="AJ16" s="269"/>
      <c r="AK16" s="274">
        <v>1.4</v>
      </c>
      <c r="AL16" s="269">
        <v>7.5</v>
      </c>
      <c r="AM16" s="269" t="s">
        <v>582</v>
      </c>
      <c r="AN16" s="269" t="s">
        <v>1670</v>
      </c>
    </row>
    <row r="17" spans="1:40" ht="5.0999999999999996" customHeight="1" x14ac:dyDescent="0.25">
      <c r="A17" s="272"/>
      <c r="B17" s="298"/>
      <c r="C17" s="283"/>
      <c r="D17" s="275"/>
      <c r="E17" s="272"/>
      <c r="F17" s="298"/>
      <c r="G17" s="294"/>
      <c r="H17" s="275"/>
      <c r="I17" s="275"/>
      <c r="J17" s="294"/>
      <c r="K17" s="294"/>
      <c r="L17" s="275"/>
      <c r="M17" s="283"/>
      <c r="N17" s="294"/>
      <c r="O17" s="294"/>
      <c r="P17" s="275"/>
      <c r="Q17" s="272"/>
      <c r="R17" s="294"/>
      <c r="S17" s="294"/>
      <c r="T17" s="275"/>
      <c r="U17" s="275"/>
      <c r="V17" s="298"/>
      <c r="W17" s="294"/>
      <c r="X17" s="275"/>
      <c r="Y17" s="272"/>
      <c r="Z17" s="299"/>
      <c r="AA17" s="294"/>
      <c r="AB17" s="275"/>
      <c r="AC17" s="275"/>
      <c r="AD17" s="291"/>
      <c r="AF17" s="268">
        <v>35</v>
      </c>
      <c r="AG17" s="262">
        <v>135</v>
      </c>
      <c r="AH17" s="270">
        <v>15</v>
      </c>
      <c r="AI17" s="271" t="s">
        <v>600</v>
      </c>
      <c r="AJ17" s="269"/>
      <c r="AK17" s="274">
        <v>1.5</v>
      </c>
      <c r="AL17" s="278">
        <v>8</v>
      </c>
      <c r="AM17" s="269" t="s">
        <v>622</v>
      </c>
      <c r="AN17" s="269" t="s">
        <v>1671</v>
      </c>
    </row>
    <row r="18" spans="1:40" ht="13.5" customHeight="1" x14ac:dyDescent="0.25">
      <c r="A18" s="272"/>
      <c r="B18" s="292" t="s">
        <v>702</v>
      </c>
      <c r="C18" s="300" t="s">
        <v>681</v>
      </c>
      <c r="D18" s="275"/>
      <c r="E18" s="272"/>
      <c r="F18" s="292" t="s">
        <v>702</v>
      </c>
      <c r="G18" s="300" t="s">
        <v>682</v>
      </c>
      <c r="H18" s="275"/>
      <c r="I18" s="272"/>
      <c r="J18" s="292" t="s">
        <v>702</v>
      </c>
      <c r="K18" s="290" t="s">
        <v>683</v>
      </c>
      <c r="L18" s="272"/>
      <c r="M18" s="275"/>
      <c r="N18" s="292" t="s">
        <v>702</v>
      </c>
      <c r="O18" s="290" t="s">
        <v>688</v>
      </c>
      <c r="P18" s="301"/>
      <c r="Q18" s="272"/>
      <c r="R18" s="292" t="s">
        <v>702</v>
      </c>
      <c r="S18" s="290" t="s">
        <v>689</v>
      </c>
      <c r="T18" s="272"/>
      <c r="U18" s="272"/>
      <c r="V18" s="292" t="s">
        <v>702</v>
      </c>
      <c r="W18" s="290" t="s">
        <v>690</v>
      </c>
      <c r="X18" s="272"/>
      <c r="Y18" s="272"/>
      <c r="Z18" s="272"/>
      <c r="AA18" s="275"/>
      <c r="AB18" s="272"/>
      <c r="AC18" s="272"/>
      <c r="AD18" s="291"/>
      <c r="AF18" s="268">
        <v>36</v>
      </c>
      <c r="AG18" s="262">
        <v>136</v>
      </c>
      <c r="AH18" s="262">
        <v>16</v>
      </c>
      <c r="AI18" s="271" t="s">
        <v>601</v>
      </c>
      <c r="AJ18" s="269"/>
      <c r="AK18" s="274">
        <v>1.6</v>
      </c>
      <c r="AL18" s="269">
        <v>8.5</v>
      </c>
      <c r="AM18" s="269" t="s">
        <v>1648</v>
      </c>
      <c r="AN18" s="269" t="s">
        <v>1672</v>
      </c>
    </row>
    <row r="19" spans="1:40" ht="5.0999999999999996" customHeight="1" x14ac:dyDescent="0.25">
      <c r="A19" s="272"/>
      <c r="B19" s="272"/>
      <c r="C19" s="290"/>
      <c r="D19" s="275"/>
      <c r="E19" s="272"/>
      <c r="F19" s="272"/>
      <c r="G19" s="283"/>
      <c r="H19" s="272"/>
      <c r="I19" s="272"/>
      <c r="J19" s="272"/>
      <c r="K19" s="290"/>
      <c r="L19" s="272"/>
      <c r="M19" s="283"/>
      <c r="N19" s="272"/>
      <c r="O19" s="283"/>
      <c r="P19" s="272"/>
      <c r="Q19" s="272"/>
      <c r="R19" s="272"/>
      <c r="S19" s="283"/>
      <c r="T19" s="272"/>
      <c r="U19" s="272"/>
      <c r="V19" s="272"/>
      <c r="W19" s="283"/>
      <c r="X19" s="272"/>
      <c r="Y19" s="272"/>
      <c r="Z19" s="272"/>
      <c r="AA19" s="272"/>
      <c r="AB19" s="272"/>
      <c r="AC19" s="272"/>
      <c r="AD19" s="291"/>
      <c r="AF19" s="268">
        <v>37</v>
      </c>
      <c r="AG19" s="262">
        <v>137</v>
      </c>
      <c r="AH19" s="262">
        <v>17</v>
      </c>
      <c r="AI19" s="271" t="s">
        <v>602</v>
      </c>
      <c r="AJ19" s="269"/>
      <c r="AK19" s="274">
        <v>1.7</v>
      </c>
      <c r="AL19" s="269">
        <v>9</v>
      </c>
      <c r="AM19" s="269" t="s">
        <v>1649</v>
      </c>
      <c r="AN19" s="269" t="s">
        <v>1673</v>
      </c>
    </row>
    <row r="20" spans="1:40" ht="13.5" customHeight="1" x14ac:dyDescent="0.25">
      <c r="A20" s="272"/>
      <c r="B20" s="292" t="s">
        <v>705</v>
      </c>
      <c r="C20" s="290" t="s">
        <v>691</v>
      </c>
      <c r="D20" s="275"/>
      <c r="E20" s="272"/>
      <c r="F20" s="292" t="s">
        <v>705</v>
      </c>
      <c r="G20" s="290" t="s">
        <v>692</v>
      </c>
      <c r="H20" s="275"/>
      <c r="I20" s="272"/>
      <c r="J20" s="292" t="s">
        <v>702</v>
      </c>
      <c r="K20" s="290" t="s">
        <v>693</v>
      </c>
      <c r="L20" s="272"/>
      <c r="M20" s="272"/>
      <c r="N20" s="292" t="s">
        <v>702</v>
      </c>
      <c r="O20" s="290" t="s">
        <v>694</v>
      </c>
      <c r="P20" s="272"/>
      <c r="Q20" s="272"/>
      <c r="R20" s="292" t="s">
        <v>705</v>
      </c>
      <c r="S20" s="290" t="s">
        <v>695</v>
      </c>
      <c r="T20" s="275"/>
      <c r="U20" s="272"/>
      <c r="V20" s="292" t="s">
        <v>705</v>
      </c>
      <c r="W20" s="290" t="s">
        <v>696</v>
      </c>
      <c r="X20" s="272"/>
      <c r="Y20" s="272"/>
      <c r="Z20" s="272"/>
      <c r="AA20" s="272"/>
      <c r="AB20" s="275"/>
      <c r="AC20" s="275"/>
      <c r="AD20" s="291"/>
      <c r="AE20" s="267"/>
      <c r="AF20" s="268">
        <v>38</v>
      </c>
      <c r="AG20" s="262">
        <v>138</v>
      </c>
      <c r="AH20" s="270">
        <v>18</v>
      </c>
      <c r="AI20" s="271" t="s">
        <v>120</v>
      </c>
      <c r="AJ20" s="269"/>
      <c r="AK20" s="274">
        <v>1.8</v>
      </c>
      <c r="AL20" s="278">
        <v>9.5</v>
      </c>
      <c r="AM20" s="269" t="s">
        <v>1650</v>
      </c>
      <c r="AN20" s="269" t="s">
        <v>1674</v>
      </c>
    </row>
    <row r="21" spans="1:40" ht="5.0999999999999996" customHeight="1" x14ac:dyDescent="0.25">
      <c r="A21" s="272"/>
      <c r="B21" s="272"/>
      <c r="C21" s="290"/>
      <c r="D21" s="275"/>
      <c r="E21" s="272"/>
      <c r="F21" s="301"/>
      <c r="G21" s="283"/>
      <c r="H21" s="301"/>
      <c r="I21" s="272"/>
      <c r="J21" s="272"/>
      <c r="K21" s="283"/>
      <c r="L21" s="272"/>
      <c r="M21" s="283"/>
      <c r="N21" s="301"/>
      <c r="O21" s="283"/>
      <c r="P21" s="301"/>
      <c r="Q21" s="272"/>
      <c r="R21" s="301"/>
      <c r="S21" s="283"/>
      <c r="T21" s="272"/>
      <c r="U21" s="272"/>
      <c r="V21" s="272"/>
      <c r="W21" s="272"/>
      <c r="X21" s="272"/>
      <c r="Y21" s="272"/>
      <c r="Z21" s="272"/>
      <c r="AA21" s="272"/>
      <c r="AB21" s="272"/>
      <c r="AC21" s="272"/>
      <c r="AD21" s="291"/>
      <c r="AE21" s="267"/>
      <c r="AF21" s="268">
        <v>39</v>
      </c>
      <c r="AG21" s="262">
        <v>139</v>
      </c>
      <c r="AH21" s="262">
        <v>19</v>
      </c>
      <c r="AI21" s="271" t="s">
        <v>739</v>
      </c>
      <c r="AJ21" s="269"/>
      <c r="AK21" s="274">
        <v>1.9</v>
      </c>
      <c r="AL21" s="269">
        <v>10</v>
      </c>
      <c r="AM21" s="269" t="s">
        <v>1651</v>
      </c>
      <c r="AN21" s="269" t="s">
        <v>1675</v>
      </c>
    </row>
    <row r="22" spans="1:40" ht="13.5" customHeight="1" x14ac:dyDescent="0.25">
      <c r="A22" s="272"/>
      <c r="B22" s="292" t="s">
        <v>705</v>
      </c>
      <c r="C22" s="290" t="s">
        <v>697</v>
      </c>
      <c r="D22" s="272"/>
      <c r="E22" s="272"/>
      <c r="F22" s="292" t="s">
        <v>705</v>
      </c>
      <c r="G22" s="290" t="s">
        <v>698</v>
      </c>
      <c r="H22" s="272"/>
      <c r="I22" s="272"/>
      <c r="J22" s="292" t="s">
        <v>705</v>
      </c>
      <c r="K22" s="290" t="s">
        <v>699</v>
      </c>
      <c r="L22" s="272"/>
      <c r="M22" s="275"/>
      <c r="N22" s="292" t="s">
        <v>705</v>
      </c>
      <c r="O22" s="290" t="s">
        <v>700</v>
      </c>
      <c r="P22" s="272"/>
      <c r="Q22" s="272"/>
      <c r="R22" s="272"/>
      <c r="S22" s="272"/>
      <c r="T22" s="272"/>
      <c r="U22" s="272"/>
      <c r="V22" s="272"/>
      <c r="W22" s="272"/>
      <c r="X22" s="275"/>
      <c r="Y22" s="272"/>
      <c r="Z22" s="272"/>
      <c r="AA22" s="275"/>
      <c r="AB22" s="272"/>
      <c r="AC22" s="272"/>
      <c r="AD22" s="291"/>
      <c r="AF22" s="268">
        <v>40</v>
      </c>
      <c r="AG22" s="262">
        <v>140</v>
      </c>
      <c r="AH22" s="262">
        <v>20</v>
      </c>
      <c r="AI22" s="271" t="s">
        <v>603</v>
      </c>
      <c r="AJ22" s="269"/>
      <c r="AK22" s="274">
        <v>2</v>
      </c>
      <c r="AL22" s="269">
        <v>10.5</v>
      </c>
      <c r="AM22" s="269" t="s">
        <v>582</v>
      </c>
      <c r="AN22" s="269" t="s">
        <v>1676</v>
      </c>
    </row>
    <row r="23" spans="1:40" ht="13.5" customHeight="1" x14ac:dyDescent="0.25">
      <c r="A23" s="272"/>
      <c r="B23" s="282" t="s">
        <v>79</v>
      </c>
      <c r="C23" s="275"/>
      <c r="D23" s="275"/>
      <c r="E23" s="272"/>
      <c r="F23" s="272"/>
      <c r="G23" s="272"/>
      <c r="H23" s="272"/>
      <c r="I23" s="272"/>
      <c r="J23" s="272"/>
      <c r="K23" s="272"/>
      <c r="L23" s="272"/>
      <c r="M23" s="272"/>
      <c r="N23" s="283"/>
      <c r="O23" s="272"/>
      <c r="P23" s="272"/>
      <c r="Q23" s="272"/>
      <c r="R23" s="272"/>
      <c r="S23" s="272"/>
      <c r="T23" s="272"/>
      <c r="U23" s="272"/>
      <c r="V23" s="272"/>
      <c r="W23" s="272"/>
      <c r="X23" s="272"/>
      <c r="Y23" s="272"/>
      <c r="Z23" s="272"/>
      <c r="AA23" s="272"/>
      <c r="AB23" s="272"/>
      <c r="AC23" s="272"/>
      <c r="AD23" s="291"/>
      <c r="AF23" s="268">
        <v>41</v>
      </c>
      <c r="AG23" s="262">
        <v>141</v>
      </c>
      <c r="AH23" s="270">
        <v>21</v>
      </c>
      <c r="AI23" s="271" t="s">
        <v>604</v>
      </c>
      <c r="AJ23" s="269"/>
      <c r="AK23" s="274">
        <v>2.1</v>
      </c>
      <c r="AL23" s="278">
        <v>11</v>
      </c>
      <c r="AN23" s="269" t="s">
        <v>1677</v>
      </c>
    </row>
    <row r="24" spans="1:40" ht="13.5" customHeight="1" x14ac:dyDescent="0.25">
      <c r="A24" s="272"/>
      <c r="B24" s="296" t="s">
        <v>248</v>
      </c>
      <c r="C24" s="275"/>
      <c r="D24" s="275"/>
      <c r="E24" s="272"/>
      <c r="F24" s="272"/>
      <c r="G24" s="272"/>
      <c r="H24" s="272"/>
      <c r="I24" s="272"/>
      <c r="J24" s="272"/>
      <c r="K24" s="296" t="s">
        <v>249</v>
      </c>
      <c r="L24" s="272"/>
      <c r="M24" s="272"/>
      <c r="N24" s="283"/>
      <c r="O24" s="272"/>
      <c r="P24" s="272"/>
      <c r="Q24" s="272"/>
      <c r="R24" s="272"/>
      <c r="S24" s="272"/>
      <c r="T24" s="272"/>
      <c r="U24" s="272"/>
      <c r="V24" s="272"/>
      <c r="W24" s="296" t="s">
        <v>250</v>
      </c>
      <c r="X24" s="272"/>
      <c r="Y24" s="272"/>
      <c r="Z24" s="272"/>
      <c r="AA24" s="272"/>
      <c r="AB24" s="272"/>
      <c r="AC24" s="272"/>
      <c r="AD24" s="267"/>
      <c r="AE24" s="267"/>
      <c r="AF24" s="268">
        <v>42</v>
      </c>
      <c r="AG24" s="262">
        <v>142</v>
      </c>
      <c r="AH24" s="262">
        <v>22</v>
      </c>
      <c r="AI24" s="271" t="s">
        <v>410</v>
      </c>
      <c r="AJ24" s="269"/>
      <c r="AK24" s="274">
        <v>2.2000000000000002</v>
      </c>
      <c r="AL24" s="269">
        <v>11.5</v>
      </c>
      <c r="AM24" s="269" t="s">
        <v>622</v>
      </c>
      <c r="AN24" s="269" t="s">
        <v>1678</v>
      </c>
    </row>
    <row r="25" spans="1:40" ht="13.5" customHeight="1" x14ac:dyDescent="0.25">
      <c r="A25" s="272"/>
      <c r="B25" s="532" t="s">
        <v>1740</v>
      </c>
      <c r="C25" s="533"/>
      <c r="D25" s="542" t="s">
        <v>622</v>
      </c>
      <c r="E25" s="543"/>
      <c r="F25" s="543"/>
      <c r="G25" s="543"/>
      <c r="H25" s="543"/>
      <c r="I25" s="544"/>
      <c r="J25" s="283" t="s">
        <v>1627</v>
      </c>
      <c r="K25" s="532" t="s">
        <v>1628</v>
      </c>
      <c r="L25" s="532"/>
      <c r="M25" s="542" t="s">
        <v>622</v>
      </c>
      <c r="N25" s="543"/>
      <c r="O25" s="543"/>
      <c r="P25" s="544"/>
      <c r="Q25" s="546" t="s">
        <v>1629</v>
      </c>
      <c r="R25" s="532"/>
      <c r="S25" s="533"/>
      <c r="T25" s="418" t="s">
        <v>622</v>
      </c>
      <c r="U25" s="420"/>
      <c r="V25" s="283" t="s">
        <v>243</v>
      </c>
      <c r="W25" s="532" t="s">
        <v>205</v>
      </c>
      <c r="X25" s="532"/>
      <c r="Y25" s="413" t="s">
        <v>622</v>
      </c>
      <c r="Z25" s="545"/>
      <c r="AA25" s="417"/>
      <c r="AB25" s="301"/>
      <c r="AC25" s="272"/>
      <c r="AD25" s="291"/>
      <c r="AE25" s="267"/>
      <c r="AF25" s="268">
        <v>43</v>
      </c>
      <c r="AG25" s="262">
        <v>143</v>
      </c>
      <c r="AH25" s="262">
        <v>23</v>
      </c>
      <c r="AI25" s="271" t="s">
        <v>411</v>
      </c>
      <c r="AJ25" s="269"/>
      <c r="AK25" s="274">
        <v>2.2999999999999998</v>
      </c>
      <c r="AL25" s="269">
        <v>12</v>
      </c>
      <c r="AM25" s="269" t="s">
        <v>244</v>
      </c>
      <c r="AN25" s="269" t="s">
        <v>1679</v>
      </c>
    </row>
    <row r="26" spans="1:40" ht="13.5" customHeight="1" x14ac:dyDescent="0.25">
      <c r="A26" s="272"/>
      <c r="B26" s="294"/>
      <c r="C26" s="294"/>
      <c r="D26" s="302"/>
      <c r="E26" s="302"/>
      <c r="F26" s="302"/>
      <c r="G26" s="302"/>
      <c r="H26" s="302"/>
      <c r="I26" s="302"/>
      <c r="J26" s="283"/>
      <c r="K26" s="294"/>
      <c r="L26" s="294"/>
      <c r="M26" s="302"/>
      <c r="N26" s="302"/>
      <c r="O26" s="302"/>
      <c r="P26" s="302"/>
      <c r="Q26" s="294"/>
      <c r="R26" s="294"/>
      <c r="S26" s="294"/>
      <c r="T26" s="303"/>
      <c r="U26" s="303"/>
      <c r="V26" s="283"/>
      <c r="W26" s="294"/>
      <c r="X26" s="294"/>
      <c r="Y26" s="301"/>
      <c r="Z26" s="301"/>
      <c r="AA26" s="301"/>
      <c r="AB26" s="301"/>
      <c r="AC26" s="272"/>
      <c r="AD26" s="291"/>
      <c r="AF26" s="268">
        <v>44</v>
      </c>
      <c r="AG26" s="262">
        <v>144</v>
      </c>
      <c r="AH26" s="270">
        <v>24</v>
      </c>
      <c r="AI26" s="271" t="s">
        <v>605</v>
      </c>
      <c r="AJ26" s="269"/>
      <c r="AK26" s="274">
        <v>2.4</v>
      </c>
      <c r="AL26" s="278">
        <v>12.5</v>
      </c>
      <c r="AM26" s="269" t="s">
        <v>245</v>
      </c>
      <c r="AN26" s="269" t="s">
        <v>1680</v>
      </c>
    </row>
    <row r="27" spans="1:40" ht="13.5" customHeight="1" x14ac:dyDescent="0.25">
      <c r="A27" s="272"/>
      <c r="B27" s="296" t="s">
        <v>252</v>
      </c>
      <c r="C27" s="275"/>
      <c r="D27" s="275"/>
      <c r="E27" s="272"/>
      <c r="F27" s="272"/>
      <c r="G27" s="532" t="s">
        <v>251</v>
      </c>
      <c r="H27" s="533"/>
      <c r="I27" s="413" t="s">
        <v>622</v>
      </c>
      <c r="J27" s="417"/>
      <c r="K27" s="304" t="s">
        <v>1655</v>
      </c>
      <c r="L27" s="528" t="s">
        <v>622</v>
      </c>
      <c r="M27" s="547"/>
      <c r="N27" s="283" t="s">
        <v>1656</v>
      </c>
      <c r="O27" s="272"/>
      <c r="P27" s="272"/>
      <c r="Q27" s="272"/>
      <c r="R27" s="272"/>
      <c r="S27" s="272"/>
      <c r="T27" s="272"/>
      <c r="U27" s="272"/>
      <c r="V27" s="272"/>
      <c r="W27" s="272"/>
      <c r="X27" s="272"/>
      <c r="Y27" s="272"/>
      <c r="Z27" s="272"/>
      <c r="AA27" s="272"/>
      <c r="AB27" s="272"/>
      <c r="AC27" s="272"/>
      <c r="AD27" s="291"/>
      <c r="AF27" s="268">
        <v>45</v>
      </c>
      <c r="AG27" s="262">
        <v>145</v>
      </c>
      <c r="AH27" s="262">
        <v>25</v>
      </c>
      <c r="AI27" s="271" t="s">
        <v>606</v>
      </c>
      <c r="AJ27" s="269"/>
      <c r="AK27" s="274">
        <v>2.5</v>
      </c>
      <c r="AL27" s="269">
        <v>13</v>
      </c>
      <c r="AM27" s="269" t="s">
        <v>246</v>
      </c>
      <c r="AN27" s="269" t="s">
        <v>582</v>
      </c>
    </row>
    <row r="28" spans="1:40" ht="6.6" customHeight="1" x14ac:dyDescent="0.25">
      <c r="A28" s="272"/>
      <c r="B28" s="296"/>
      <c r="C28" s="275"/>
      <c r="D28" s="275"/>
      <c r="E28" s="272"/>
      <c r="F28" s="272"/>
      <c r="G28" s="272"/>
      <c r="H28" s="272"/>
      <c r="I28" s="272"/>
      <c r="J28" s="305"/>
      <c r="K28" s="306"/>
      <c r="L28" s="307"/>
      <c r="M28" s="307"/>
      <c r="N28" s="307"/>
      <c r="O28" s="283"/>
      <c r="P28" s="272"/>
      <c r="Q28" s="272"/>
      <c r="R28" s="272"/>
      <c r="S28" s="272"/>
      <c r="T28" s="272"/>
      <c r="U28" s="272"/>
      <c r="V28" s="272"/>
      <c r="W28" s="272"/>
      <c r="X28" s="272"/>
      <c r="Y28" s="272"/>
      <c r="Z28" s="272"/>
      <c r="AA28" s="272"/>
      <c r="AB28" s="272"/>
      <c r="AC28" s="272"/>
      <c r="AD28" s="291"/>
      <c r="AE28" s="267"/>
      <c r="AF28" s="268">
        <v>46</v>
      </c>
      <c r="AG28" s="262">
        <v>146</v>
      </c>
      <c r="AH28" s="262">
        <v>26</v>
      </c>
      <c r="AI28" s="271" t="s">
        <v>121</v>
      </c>
      <c r="AJ28" s="269"/>
      <c r="AK28" s="274">
        <v>2.6</v>
      </c>
      <c r="AL28" s="269">
        <v>13.5</v>
      </c>
      <c r="AM28" s="269" t="s">
        <v>247</v>
      </c>
    </row>
    <row r="29" spans="1:40" ht="13.5" customHeight="1" x14ac:dyDescent="0.25">
      <c r="A29" s="272"/>
      <c r="B29" s="532" t="s">
        <v>1653</v>
      </c>
      <c r="C29" s="533"/>
      <c r="D29" s="528" t="s">
        <v>622</v>
      </c>
      <c r="E29" s="529"/>
      <c r="F29" s="308" t="s">
        <v>578</v>
      </c>
      <c r="G29" s="272"/>
      <c r="H29" s="532" t="s">
        <v>1654</v>
      </c>
      <c r="I29" s="533"/>
      <c r="J29" s="528" t="s">
        <v>622</v>
      </c>
      <c r="K29" s="547"/>
      <c r="L29" s="308" t="s">
        <v>578</v>
      </c>
      <c r="M29" s="272"/>
      <c r="N29" s="532" t="s">
        <v>577</v>
      </c>
      <c r="O29" s="533"/>
      <c r="P29" s="528" t="s">
        <v>622</v>
      </c>
      <c r="Q29" s="529"/>
      <c r="R29" s="308" t="s">
        <v>579</v>
      </c>
      <c r="S29" s="272"/>
      <c r="T29" s="309"/>
      <c r="U29" s="309"/>
      <c r="V29" s="277"/>
      <c r="W29" s="272"/>
      <c r="X29" s="272"/>
      <c r="Y29" s="272"/>
      <c r="Z29" s="272"/>
      <c r="AA29" s="272"/>
      <c r="AB29" s="272"/>
      <c r="AC29" s="272"/>
      <c r="AD29" s="291"/>
      <c r="AE29" s="267"/>
      <c r="AF29" s="268">
        <v>47</v>
      </c>
      <c r="AG29" s="262">
        <v>147</v>
      </c>
      <c r="AH29" s="270">
        <v>27</v>
      </c>
      <c r="AI29" s="271" t="s">
        <v>1844</v>
      </c>
      <c r="AJ29" s="269"/>
      <c r="AK29" s="274">
        <v>2.7</v>
      </c>
      <c r="AL29" s="278">
        <v>14</v>
      </c>
      <c r="AM29" s="269" t="s">
        <v>582</v>
      </c>
    </row>
    <row r="30" spans="1:40" ht="13.5" customHeight="1" x14ac:dyDescent="0.25">
      <c r="A30" s="272"/>
      <c r="B30" s="282"/>
      <c r="C30" s="275"/>
      <c r="D30" s="275"/>
      <c r="E30" s="272"/>
      <c r="F30" s="272"/>
      <c r="G30" s="272"/>
      <c r="H30" s="272"/>
      <c r="I30" s="272"/>
      <c r="J30" s="272"/>
      <c r="K30" s="272"/>
      <c r="L30" s="272"/>
      <c r="M30" s="272"/>
      <c r="N30" s="283"/>
      <c r="O30" s="272"/>
      <c r="P30" s="272"/>
      <c r="Q30" s="272"/>
      <c r="R30" s="272"/>
      <c r="S30" s="272"/>
      <c r="T30" s="272"/>
      <c r="U30" s="272"/>
      <c r="V30" s="272"/>
      <c r="W30" s="272"/>
      <c r="X30" s="272"/>
      <c r="Y30" s="272"/>
      <c r="Z30" s="272"/>
      <c r="AA30" s="272"/>
      <c r="AB30" s="272"/>
      <c r="AC30" s="272"/>
      <c r="AD30" s="291"/>
      <c r="AE30" s="267"/>
      <c r="AF30" s="268">
        <v>48</v>
      </c>
      <c r="AG30" s="262">
        <v>148</v>
      </c>
      <c r="AH30" s="262">
        <v>28</v>
      </c>
      <c r="AI30" s="271" t="s">
        <v>607</v>
      </c>
      <c r="AJ30" s="269"/>
      <c r="AK30" s="274">
        <v>2.8</v>
      </c>
      <c r="AL30" s="269">
        <v>14.5</v>
      </c>
    </row>
    <row r="31" spans="1:40" ht="13.5" customHeight="1" x14ac:dyDescent="0.25">
      <c r="A31" s="310"/>
      <c r="B31" s="555" t="s">
        <v>423</v>
      </c>
      <c r="C31" s="555"/>
      <c r="D31" s="555"/>
      <c r="E31" s="555"/>
      <c r="F31" s="555"/>
      <c r="G31" s="310"/>
      <c r="H31" s="310"/>
      <c r="I31" s="310"/>
      <c r="J31" s="310"/>
      <c r="K31" s="310"/>
      <c r="L31" s="310"/>
      <c r="M31" s="310"/>
      <c r="N31" s="311"/>
      <c r="O31" s="310"/>
      <c r="P31" s="310"/>
      <c r="Q31" s="310"/>
      <c r="R31" s="310"/>
      <c r="S31" s="310"/>
      <c r="T31" s="310"/>
      <c r="U31" s="310"/>
      <c r="V31" s="310"/>
      <c r="W31" s="310"/>
      <c r="X31" s="310"/>
      <c r="Y31" s="310"/>
      <c r="Z31" s="310"/>
      <c r="AA31" s="310"/>
      <c r="AB31" s="310" ph="1"/>
      <c r="AC31" s="310"/>
      <c r="AD31" s="291"/>
      <c r="AE31" s="267"/>
      <c r="AF31" s="268">
        <v>49</v>
      </c>
      <c r="AG31" s="262">
        <v>149</v>
      </c>
      <c r="AH31" s="262">
        <v>29</v>
      </c>
      <c r="AI31" s="271" t="s">
        <v>608</v>
      </c>
      <c r="AJ31" s="269"/>
      <c r="AK31" s="274">
        <v>2.9</v>
      </c>
      <c r="AL31" s="269">
        <v>15</v>
      </c>
      <c r="AM31" s="269" t="s">
        <v>622</v>
      </c>
    </row>
    <row r="32" spans="1:40" ht="13.5" customHeight="1" x14ac:dyDescent="0.25">
      <c r="A32" s="312"/>
      <c r="B32" s="555"/>
      <c r="C32" s="555"/>
      <c r="D32" s="555"/>
      <c r="E32" s="555"/>
      <c r="F32" s="555"/>
      <c r="G32" s="397"/>
      <c r="H32" s="398"/>
      <c r="I32" s="398"/>
      <c r="J32" s="398"/>
      <c r="K32" s="399"/>
      <c r="L32" s="313"/>
      <c r="M32" s="552" t="s">
        <v>619</v>
      </c>
      <c r="N32" s="531"/>
      <c r="O32" s="397"/>
      <c r="P32" s="398"/>
      <c r="Q32" s="398"/>
      <c r="R32" s="399"/>
      <c r="S32" s="530" t="s">
        <v>620</v>
      </c>
      <c r="T32" s="531"/>
      <c r="U32" s="394"/>
      <c r="V32" s="525"/>
      <c r="W32" s="525"/>
      <c r="X32" s="526"/>
      <c r="Y32" s="310"/>
      <c r="Z32" s="310"/>
      <c r="AA32" s="310"/>
      <c r="AB32" s="310"/>
      <c r="AC32" s="310"/>
      <c r="AD32" s="291"/>
      <c r="AF32" s="268">
        <v>50</v>
      </c>
      <c r="AG32" s="262">
        <v>150</v>
      </c>
      <c r="AH32" s="270">
        <v>30</v>
      </c>
      <c r="AI32" s="271" t="s">
        <v>609</v>
      </c>
      <c r="AJ32" s="269"/>
      <c r="AK32" s="274">
        <v>3</v>
      </c>
      <c r="AL32" s="278">
        <v>15.5</v>
      </c>
      <c r="AM32" s="269" t="s">
        <v>1652</v>
      </c>
    </row>
    <row r="33" spans="1:39" ht="5.0999999999999996" customHeight="1" x14ac:dyDescent="0.25">
      <c r="A33" s="310"/>
      <c r="B33" s="314"/>
      <c r="C33" s="314"/>
      <c r="D33" s="314"/>
      <c r="E33" s="314"/>
      <c r="F33" s="314"/>
      <c r="G33" s="314"/>
      <c r="H33" s="314"/>
      <c r="I33" s="314"/>
      <c r="J33" s="310"/>
      <c r="K33" s="310"/>
      <c r="L33" s="310"/>
      <c r="M33" s="310"/>
      <c r="N33" s="310"/>
      <c r="O33" s="310"/>
      <c r="P33" s="310"/>
      <c r="Q33" s="310"/>
      <c r="R33" s="310"/>
      <c r="S33" s="310"/>
      <c r="T33" s="310"/>
      <c r="U33" s="310"/>
      <c r="V33" s="310"/>
      <c r="W33" s="310"/>
      <c r="X33" s="310"/>
      <c r="Y33" s="310"/>
      <c r="Z33" s="310"/>
      <c r="AA33" s="310"/>
      <c r="AB33" s="310"/>
      <c r="AC33" s="310"/>
      <c r="AD33" s="291"/>
      <c r="AE33" s="267"/>
      <c r="AF33" s="268"/>
      <c r="AG33" s="262">
        <v>151</v>
      </c>
      <c r="AH33" s="262">
        <v>31</v>
      </c>
      <c r="AI33" s="271" t="s">
        <v>122</v>
      </c>
      <c r="AJ33" s="269"/>
      <c r="AK33" s="274">
        <v>3.1</v>
      </c>
      <c r="AL33" s="269">
        <v>16</v>
      </c>
      <c r="AM33" s="269" t="s">
        <v>1632</v>
      </c>
    </row>
    <row r="34" spans="1:39" ht="13.5" customHeight="1" x14ac:dyDescent="0.25">
      <c r="A34" s="310"/>
      <c r="B34" s="552" t="s">
        <v>567</v>
      </c>
      <c r="C34" s="552"/>
      <c r="D34" s="552"/>
      <c r="E34" s="552"/>
      <c r="F34" s="314" t="s">
        <v>568</v>
      </c>
      <c r="G34" s="279"/>
      <c r="H34" s="314" t="s">
        <v>569</v>
      </c>
      <c r="I34" s="279"/>
      <c r="J34" s="314" t="s">
        <v>570</v>
      </c>
      <c r="K34" s="279"/>
      <c r="L34" s="314" t="s">
        <v>615</v>
      </c>
      <c r="M34" s="314" t="s">
        <v>616</v>
      </c>
      <c r="N34" s="384"/>
      <c r="O34" s="314" t="s">
        <v>569</v>
      </c>
      <c r="P34" s="279"/>
      <c r="Q34" s="314" t="s">
        <v>570</v>
      </c>
      <c r="R34" s="279"/>
      <c r="S34" s="314" t="s">
        <v>615</v>
      </c>
      <c r="T34" s="527" t="s">
        <v>703</v>
      </c>
      <c r="U34" s="527"/>
      <c r="V34" s="527"/>
      <c r="W34" s="527"/>
      <c r="X34" s="527"/>
      <c r="Y34" s="527"/>
      <c r="Z34" s="527"/>
      <c r="AA34" s="315"/>
      <c r="AB34" s="315"/>
      <c r="AC34" s="316"/>
      <c r="AD34" s="291"/>
      <c r="AE34" s="267"/>
      <c r="AF34" s="268">
        <v>0</v>
      </c>
      <c r="AG34" s="262">
        <v>152</v>
      </c>
      <c r="AH34" s="262">
        <v>32</v>
      </c>
      <c r="AI34" s="271" t="s">
        <v>1845</v>
      </c>
      <c r="AJ34" s="269"/>
      <c r="AK34" s="274">
        <v>3.2</v>
      </c>
      <c r="AL34" s="269">
        <v>16.5</v>
      </c>
      <c r="AM34" s="269" t="s">
        <v>582</v>
      </c>
    </row>
    <row r="35" spans="1:39" ht="13.5" customHeight="1" x14ac:dyDescent="0.25">
      <c r="A35" s="310"/>
      <c r="B35" s="310"/>
      <c r="C35" s="310"/>
      <c r="D35" s="310"/>
      <c r="E35" s="310"/>
      <c r="F35" s="310"/>
      <c r="G35" s="317"/>
      <c r="H35" s="310"/>
      <c r="I35" s="310"/>
      <c r="J35" s="310"/>
      <c r="K35" s="310"/>
      <c r="L35" s="310"/>
      <c r="M35" s="310"/>
      <c r="N35" s="311"/>
      <c r="O35" s="313"/>
      <c r="P35" s="317"/>
      <c r="Q35" s="313"/>
      <c r="R35" s="313"/>
      <c r="S35" s="313"/>
      <c r="T35" s="313"/>
      <c r="U35" s="313"/>
      <c r="V35" s="313"/>
      <c r="W35" s="313"/>
      <c r="X35" s="313"/>
      <c r="Y35" s="313"/>
      <c r="Z35" s="313"/>
      <c r="AA35" s="313"/>
      <c r="AB35" s="313"/>
      <c r="AC35" s="310"/>
      <c r="AD35" s="291"/>
      <c r="AE35" s="267"/>
      <c r="AF35" s="268">
        <v>1</v>
      </c>
      <c r="AG35" s="262">
        <v>153</v>
      </c>
      <c r="AH35" s="270">
        <v>33</v>
      </c>
      <c r="AI35" s="271" t="s">
        <v>1846</v>
      </c>
      <c r="AJ35" s="269"/>
      <c r="AK35" s="274">
        <v>3.3</v>
      </c>
      <c r="AL35" s="278">
        <v>17</v>
      </c>
    </row>
    <row r="36" spans="1:39" ht="13.5" customHeight="1" x14ac:dyDescent="0.25">
      <c r="A36" s="310"/>
      <c r="B36" s="318" t="str">
        <f>AJ1&amp;G32&amp;AJ2</f>
        <v>・　アラートメール配信曜日／時刻／発信条件設定</v>
      </c>
      <c r="C36" s="310"/>
      <c r="D36" s="310"/>
      <c r="E36" s="310"/>
      <c r="F36" s="310"/>
      <c r="G36" s="317"/>
      <c r="H36" s="310"/>
      <c r="I36" s="310"/>
      <c r="J36" s="310"/>
      <c r="K36" s="310"/>
      <c r="L36" s="310"/>
      <c r="M36" s="310"/>
      <c r="N36" s="311"/>
      <c r="O36" s="313"/>
      <c r="P36" s="317"/>
      <c r="Q36" s="313"/>
      <c r="R36" s="313"/>
      <c r="S36" s="313"/>
      <c r="T36" s="313"/>
      <c r="U36" s="313"/>
      <c r="V36" s="313"/>
      <c r="W36" s="313"/>
      <c r="X36" s="313"/>
      <c r="Y36" s="313"/>
      <c r="Z36" s="313"/>
      <c r="AA36" s="313"/>
      <c r="AB36" s="313"/>
      <c r="AC36" s="310"/>
      <c r="AD36" s="291"/>
      <c r="AE36" s="267"/>
      <c r="AF36" s="268">
        <v>2</v>
      </c>
      <c r="AG36" s="262">
        <v>154</v>
      </c>
      <c r="AH36" s="262">
        <v>34</v>
      </c>
      <c r="AI36" s="271" t="s">
        <v>412</v>
      </c>
      <c r="AJ36" s="269"/>
      <c r="AK36" s="274">
        <v>3.4</v>
      </c>
      <c r="AL36" s="269">
        <v>17.5</v>
      </c>
    </row>
    <row r="37" spans="1:39" ht="13.5" customHeight="1" x14ac:dyDescent="0.25">
      <c r="A37" s="311"/>
      <c r="B37" s="553" t="s">
        <v>663</v>
      </c>
      <c r="C37" s="553"/>
      <c r="D37" s="554"/>
      <c r="E37" s="319" t="s">
        <v>559</v>
      </c>
      <c r="F37" s="320" t="s">
        <v>666</v>
      </c>
      <c r="G37" s="320" t="s">
        <v>701</v>
      </c>
      <c r="H37" s="320" t="s">
        <v>667</v>
      </c>
      <c r="I37" s="320" t="s">
        <v>668</v>
      </c>
      <c r="J37" s="320" t="s">
        <v>669</v>
      </c>
      <c r="K37" s="321" t="s">
        <v>670</v>
      </c>
      <c r="L37" s="311"/>
      <c r="M37" s="311"/>
      <c r="N37" s="322" t="s">
        <v>671</v>
      </c>
      <c r="O37" s="323"/>
      <c r="P37" s="324"/>
      <c r="Q37" s="324"/>
      <c r="R37" s="324"/>
      <c r="S37" s="311"/>
      <c r="T37" s="311"/>
      <c r="U37" s="311"/>
      <c r="V37" s="311"/>
      <c r="W37" s="311"/>
      <c r="X37" s="311"/>
      <c r="Y37" s="311"/>
      <c r="Z37" s="311"/>
      <c r="AA37" s="311"/>
      <c r="AB37" s="311"/>
      <c r="AC37" s="311"/>
      <c r="AD37" s="291"/>
      <c r="AE37" s="267"/>
      <c r="AF37" s="268">
        <v>3</v>
      </c>
      <c r="AG37" s="262">
        <v>155</v>
      </c>
      <c r="AH37" s="262">
        <v>35</v>
      </c>
      <c r="AI37" s="271" t="s">
        <v>413</v>
      </c>
      <c r="AJ37" s="269"/>
      <c r="AK37" s="274">
        <v>3.5</v>
      </c>
      <c r="AL37" s="269">
        <v>18</v>
      </c>
    </row>
    <row r="38" spans="1:39" ht="13.5" customHeight="1" x14ac:dyDescent="0.25">
      <c r="A38" s="311"/>
      <c r="B38" s="311"/>
      <c r="C38" s="311"/>
      <c r="D38" s="324"/>
      <c r="E38" s="325" t="s">
        <v>705</v>
      </c>
      <c r="F38" s="325" t="s">
        <v>702</v>
      </c>
      <c r="G38" s="325" t="s">
        <v>702</v>
      </c>
      <c r="H38" s="325" t="s">
        <v>702</v>
      </c>
      <c r="I38" s="325" t="s">
        <v>702</v>
      </c>
      <c r="J38" s="325" t="s">
        <v>702</v>
      </c>
      <c r="K38" s="325" t="s">
        <v>705</v>
      </c>
      <c r="L38" s="311"/>
      <c r="M38" s="311"/>
      <c r="N38" s="325">
        <v>6</v>
      </c>
      <c r="O38" s="311" t="s">
        <v>672</v>
      </c>
      <c r="P38" s="311" t="s">
        <v>560</v>
      </c>
      <c r="Q38" s="325">
        <v>22</v>
      </c>
      <c r="R38" s="311" t="s">
        <v>672</v>
      </c>
      <c r="S38" s="310" t="s">
        <v>99</v>
      </c>
      <c r="T38" s="311"/>
      <c r="U38" s="311"/>
      <c r="V38" s="311"/>
      <c r="W38" s="311"/>
      <c r="X38" s="311"/>
      <c r="Y38" s="311"/>
      <c r="Z38" s="311"/>
      <c r="AA38" s="311"/>
      <c r="AB38" s="311"/>
      <c r="AC38" s="311"/>
      <c r="AD38" s="291"/>
      <c r="AF38" s="268">
        <v>4</v>
      </c>
      <c r="AG38" s="262"/>
      <c r="AH38" s="270">
        <v>36</v>
      </c>
      <c r="AI38" s="271" t="s">
        <v>414</v>
      </c>
      <c r="AJ38" s="269"/>
      <c r="AK38" s="274">
        <v>3.6</v>
      </c>
      <c r="AL38" s="278">
        <v>18.5</v>
      </c>
    </row>
    <row r="39" spans="1:39" ht="13.5" customHeight="1" x14ac:dyDescent="0.25">
      <c r="A39" s="311"/>
      <c r="B39" s="311"/>
      <c r="C39" s="311"/>
      <c r="D39" s="324"/>
      <c r="E39" s="326" t="s">
        <v>1522</v>
      </c>
      <c r="F39" s="327"/>
      <c r="G39" s="327"/>
      <c r="H39" s="327"/>
      <c r="I39" s="327"/>
      <c r="J39" s="327"/>
      <c r="K39" s="327"/>
      <c r="L39" s="327"/>
      <c r="M39" s="311"/>
      <c r="N39" s="328"/>
      <c r="O39" s="328"/>
      <c r="P39" s="328"/>
      <c r="Q39" s="328"/>
      <c r="R39" s="328"/>
      <c r="S39" s="328"/>
      <c r="T39" s="328"/>
      <c r="U39" s="328"/>
      <c r="V39" s="328"/>
      <c r="W39" s="328"/>
      <c r="X39" s="328"/>
      <c r="Y39" s="328"/>
      <c r="Z39" s="328"/>
      <c r="AA39" s="328"/>
      <c r="AB39" s="311"/>
      <c r="AC39" s="311"/>
      <c r="AD39" s="291"/>
      <c r="AF39" s="268">
        <v>5</v>
      </c>
      <c r="AG39" s="262"/>
      <c r="AH39" s="262">
        <v>37</v>
      </c>
      <c r="AI39" s="271" t="s">
        <v>415</v>
      </c>
      <c r="AJ39" s="269"/>
      <c r="AK39" s="274">
        <v>3.7</v>
      </c>
      <c r="AL39" s="269">
        <v>19</v>
      </c>
    </row>
    <row r="40" spans="1:39" ht="13.5" customHeight="1" x14ac:dyDescent="0.25">
      <c r="A40" s="310"/>
      <c r="B40" s="329" t="s">
        <v>2665</v>
      </c>
      <c r="C40" s="310"/>
      <c r="D40" s="310"/>
      <c r="E40" s="310"/>
      <c r="F40" s="310"/>
      <c r="G40" s="317"/>
      <c r="H40" s="310"/>
      <c r="I40" s="310"/>
      <c r="J40" s="310"/>
      <c r="K40" s="310"/>
      <c r="L40" s="310"/>
      <c r="M40" s="310"/>
      <c r="N40" s="328"/>
      <c r="O40" s="328"/>
      <c r="P40" s="328"/>
      <c r="Q40" s="328"/>
      <c r="R40" s="328"/>
      <c r="S40" s="328"/>
      <c r="T40" s="328"/>
      <c r="U40" s="328"/>
      <c r="V40" s="328"/>
      <c r="W40" s="328"/>
      <c r="X40" s="328"/>
      <c r="Y40" s="328"/>
      <c r="Z40" s="328"/>
      <c r="AA40" s="328"/>
      <c r="AB40" s="313"/>
      <c r="AC40" s="310"/>
      <c r="AD40" s="267"/>
      <c r="AE40" s="267"/>
      <c r="AF40" s="268">
        <v>6</v>
      </c>
      <c r="AG40" s="262"/>
      <c r="AH40" s="262">
        <v>38</v>
      </c>
      <c r="AI40" s="271" t="s">
        <v>416</v>
      </c>
      <c r="AJ40" s="269"/>
      <c r="AK40" s="274">
        <v>3.8</v>
      </c>
      <c r="AL40" s="269">
        <v>19.5</v>
      </c>
    </row>
    <row r="41" spans="1:39" ht="13.5" customHeight="1" x14ac:dyDescent="0.25">
      <c r="A41" s="310"/>
      <c r="B41" s="325" t="s">
        <v>702</v>
      </c>
      <c r="C41" s="311" t="s">
        <v>571</v>
      </c>
      <c r="D41" s="310"/>
      <c r="E41" s="310"/>
      <c r="F41" s="325" t="s">
        <v>702</v>
      </c>
      <c r="G41" s="311" t="s">
        <v>572</v>
      </c>
      <c r="H41" s="310"/>
      <c r="I41" s="310"/>
      <c r="J41" s="325" t="s">
        <v>702</v>
      </c>
      <c r="K41" s="311" t="s">
        <v>573</v>
      </c>
      <c r="L41" s="310"/>
      <c r="M41" s="310"/>
      <c r="N41" s="325" t="s">
        <v>702</v>
      </c>
      <c r="O41" s="330" t="s">
        <v>574</v>
      </c>
      <c r="P41" s="317"/>
      <c r="Q41" s="313"/>
      <c r="R41" s="325" t="s">
        <v>702</v>
      </c>
      <c r="S41" s="330" t="s">
        <v>575</v>
      </c>
      <c r="T41" s="313"/>
      <c r="U41" s="313"/>
      <c r="V41" s="325" t="s">
        <v>702</v>
      </c>
      <c r="W41" s="330" t="s">
        <v>677</v>
      </c>
      <c r="X41" s="313"/>
      <c r="Y41" s="313"/>
      <c r="Z41" s="325" t="s">
        <v>702</v>
      </c>
      <c r="AA41" s="330" t="s">
        <v>576</v>
      </c>
      <c r="AB41" s="313"/>
      <c r="AC41" s="310"/>
      <c r="AD41" s="291"/>
      <c r="AE41" s="267"/>
      <c r="AF41" s="268">
        <v>7</v>
      </c>
      <c r="AG41" s="262"/>
      <c r="AH41" s="270">
        <v>39</v>
      </c>
      <c r="AI41" s="271" t="s">
        <v>417</v>
      </c>
      <c r="AJ41" s="269"/>
      <c r="AK41" s="274">
        <v>3.9</v>
      </c>
      <c r="AL41" s="278">
        <v>20</v>
      </c>
    </row>
    <row r="42" spans="1:39" ht="13.5" customHeight="1" x14ac:dyDescent="0.25">
      <c r="A42" s="310"/>
      <c r="B42" s="317" t="s">
        <v>78</v>
      </c>
      <c r="C42" s="310"/>
      <c r="D42" s="310"/>
      <c r="E42" s="310"/>
      <c r="F42" s="310"/>
      <c r="G42" s="317"/>
      <c r="H42" s="310"/>
      <c r="I42" s="310"/>
      <c r="J42" s="310"/>
      <c r="K42" s="310"/>
      <c r="L42" s="310"/>
      <c r="M42" s="310"/>
      <c r="N42" s="311"/>
      <c r="O42" s="313"/>
      <c r="P42" s="317"/>
      <c r="Q42" s="313"/>
      <c r="R42" s="313"/>
      <c r="S42" s="313"/>
      <c r="T42" s="313"/>
      <c r="U42" s="313"/>
      <c r="V42" s="313"/>
      <c r="W42" s="313"/>
      <c r="X42" s="313"/>
      <c r="Y42" s="313"/>
      <c r="Z42" s="313"/>
      <c r="AA42" s="313"/>
      <c r="AB42" s="313"/>
      <c r="AC42" s="310"/>
      <c r="AD42" s="291"/>
      <c r="AF42" s="268">
        <v>8</v>
      </c>
      <c r="AG42" s="262"/>
      <c r="AH42" s="262">
        <v>40</v>
      </c>
      <c r="AI42" s="271" t="s">
        <v>418</v>
      </c>
      <c r="AJ42" s="269"/>
      <c r="AK42" s="274">
        <v>4</v>
      </c>
      <c r="AL42" s="269">
        <v>20.5</v>
      </c>
    </row>
    <row r="43" spans="1:39" ht="13.5" customHeight="1" x14ac:dyDescent="0.25">
      <c r="A43" s="310"/>
      <c r="B43" s="329" t="s">
        <v>2666</v>
      </c>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291"/>
      <c r="AF43" s="268">
        <v>9</v>
      </c>
      <c r="AG43" s="262"/>
      <c r="AH43" s="262">
        <v>41</v>
      </c>
      <c r="AI43" s="271" t="s">
        <v>684</v>
      </c>
      <c r="AJ43" s="269"/>
      <c r="AK43" s="274">
        <v>4.0999999999999996</v>
      </c>
      <c r="AL43" s="269">
        <v>21</v>
      </c>
    </row>
    <row r="44" spans="1:39" ht="13.5" customHeight="1" x14ac:dyDescent="0.25">
      <c r="A44" s="310"/>
      <c r="B44" s="325" t="s">
        <v>702</v>
      </c>
      <c r="C44" s="324" t="s">
        <v>674</v>
      </c>
      <c r="D44" s="312"/>
      <c r="E44" s="310"/>
      <c r="F44" s="325" t="s">
        <v>702</v>
      </c>
      <c r="G44" s="324" t="s">
        <v>675</v>
      </c>
      <c r="H44" s="312"/>
      <c r="I44" s="312"/>
      <c r="J44" s="325" t="s">
        <v>702</v>
      </c>
      <c r="K44" s="324" t="s">
        <v>676</v>
      </c>
      <c r="L44" s="312"/>
      <c r="M44" s="311"/>
      <c r="N44" s="325" t="s">
        <v>702</v>
      </c>
      <c r="O44" s="324" t="s">
        <v>677</v>
      </c>
      <c r="P44" s="312"/>
      <c r="Q44" s="310"/>
      <c r="R44" s="325" t="s">
        <v>702</v>
      </c>
      <c r="S44" s="324" t="s">
        <v>678</v>
      </c>
      <c r="T44" s="312"/>
      <c r="U44" s="312"/>
      <c r="V44" s="325" t="s">
        <v>702</v>
      </c>
      <c r="W44" s="324" t="s">
        <v>679</v>
      </c>
      <c r="X44" s="312"/>
      <c r="Y44" s="310"/>
      <c r="Z44" s="325" t="s">
        <v>702</v>
      </c>
      <c r="AA44" s="324" t="s">
        <v>680</v>
      </c>
      <c r="AB44" s="312"/>
      <c r="AC44" s="312"/>
      <c r="AD44" s="291"/>
      <c r="AE44" s="267"/>
      <c r="AF44" s="268">
        <v>10</v>
      </c>
      <c r="AG44" s="262"/>
      <c r="AH44" s="270">
        <v>42</v>
      </c>
      <c r="AI44" s="271" t="s">
        <v>685</v>
      </c>
      <c r="AJ44" s="269"/>
      <c r="AK44" s="274">
        <v>4.2</v>
      </c>
      <c r="AL44" s="278">
        <v>21.5</v>
      </c>
    </row>
    <row r="45" spans="1:39" ht="5.0999999999999996" customHeight="1" x14ac:dyDescent="0.25">
      <c r="A45" s="310"/>
      <c r="B45" s="331"/>
      <c r="C45" s="311"/>
      <c r="D45" s="312"/>
      <c r="E45" s="310"/>
      <c r="F45" s="331"/>
      <c r="G45" s="327"/>
      <c r="H45" s="312"/>
      <c r="I45" s="312"/>
      <c r="J45" s="327"/>
      <c r="K45" s="327"/>
      <c r="L45" s="312"/>
      <c r="M45" s="311"/>
      <c r="N45" s="327"/>
      <c r="O45" s="327"/>
      <c r="P45" s="312"/>
      <c r="Q45" s="310"/>
      <c r="R45" s="327"/>
      <c r="S45" s="327"/>
      <c r="T45" s="312"/>
      <c r="U45" s="312"/>
      <c r="V45" s="331"/>
      <c r="W45" s="327"/>
      <c r="X45" s="312"/>
      <c r="Y45" s="310"/>
      <c r="Z45" s="332"/>
      <c r="AA45" s="327"/>
      <c r="AB45" s="312"/>
      <c r="AC45" s="312"/>
      <c r="AD45" s="291"/>
      <c r="AE45" s="267"/>
      <c r="AF45" s="268">
        <v>11</v>
      </c>
      <c r="AG45" s="262"/>
      <c r="AH45" s="262">
        <v>43</v>
      </c>
      <c r="AI45" s="271" t="s">
        <v>419</v>
      </c>
      <c r="AJ45" s="269"/>
      <c r="AK45" s="274">
        <v>4.3</v>
      </c>
      <c r="AL45" s="269">
        <v>22</v>
      </c>
    </row>
    <row r="46" spans="1:39" ht="13.5" customHeight="1" x14ac:dyDescent="0.25">
      <c r="A46" s="310"/>
      <c r="B46" s="325" t="s">
        <v>702</v>
      </c>
      <c r="C46" s="333" t="s">
        <v>681</v>
      </c>
      <c r="D46" s="312"/>
      <c r="E46" s="310"/>
      <c r="F46" s="325" t="s">
        <v>702</v>
      </c>
      <c r="G46" s="333" t="s">
        <v>682</v>
      </c>
      <c r="H46" s="312"/>
      <c r="I46" s="310"/>
      <c r="J46" s="325" t="s">
        <v>702</v>
      </c>
      <c r="K46" s="324" t="s">
        <v>683</v>
      </c>
      <c r="L46" s="310"/>
      <c r="M46" s="312"/>
      <c r="N46" s="325" t="s">
        <v>702</v>
      </c>
      <c r="O46" s="324" t="s">
        <v>688</v>
      </c>
      <c r="P46" s="334"/>
      <c r="Q46" s="310"/>
      <c r="R46" s="325" t="s">
        <v>702</v>
      </c>
      <c r="S46" s="324" t="s">
        <v>689</v>
      </c>
      <c r="T46" s="310"/>
      <c r="U46" s="310"/>
      <c r="V46" s="325" t="s">
        <v>702</v>
      </c>
      <c r="W46" s="324" t="s">
        <v>690</v>
      </c>
      <c r="X46" s="310"/>
      <c r="Y46" s="310"/>
      <c r="Z46" s="310"/>
      <c r="AA46" s="312"/>
      <c r="AB46" s="310"/>
      <c r="AC46" s="310"/>
      <c r="AD46" s="291"/>
      <c r="AE46" s="267"/>
      <c r="AF46" s="268">
        <v>12</v>
      </c>
      <c r="AG46" s="262"/>
      <c r="AH46" s="262">
        <v>44</v>
      </c>
      <c r="AI46" s="271" t="s">
        <v>420</v>
      </c>
      <c r="AJ46" s="269"/>
      <c r="AK46" s="274">
        <v>4.4000000000000004</v>
      </c>
      <c r="AL46" s="269">
        <v>22.5</v>
      </c>
    </row>
    <row r="47" spans="1:39" ht="5.0999999999999996" customHeight="1" x14ac:dyDescent="0.25">
      <c r="A47" s="310"/>
      <c r="B47" s="310"/>
      <c r="C47" s="324"/>
      <c r="D47" s="312"/>
      <c r="E47" s="310"/>
      <c r="F47" s="310"/>
      <c r="G47" s="311"/>
      <c r="H47" s="310"/>
      <c r="I47" s="310"/>
      <c r="J47" s="310"/>
      <c r="K47" s="324"/>
      <c r="L47" s="310"/>
      <c r="M47" s="311"/>
      <c r="N47" s="310"/>
      <c r="O47" s="311"/>
      <c r="P47" s="310"/>
      <c r="Q47" s="310"/>
      <c r="R47" s="310"/>
      <c r="S47" s="311"/>
      <c r="T47" s="310"/>
      <c r="U47" s="310"/>
      <c r="V47" s="310"/>
      <c r="W47" s="311"/>
      <c r="X47" s="310"/>
      <c r="Y47" s="310"/>
      <c r="Z47" s="310"/>
      <c r="AA47" s="310"/>
      <c r="AB47" s="310"/>
      <c r="AC47" s="310"/>
      <c r="AD47" s="291"/>
      <c r="AE47" s="267"/>
      <c r="AF47" s="268">
        <v>13</v>
      </c>
      <c r="AG47" s="262"/>
      <c r="AH47" s="270">
        <v>45</v>
      </c>
      <c r="AI47" s="271" t="s">
        <v>421</v>
      </c>
      <c r="AJ47" s="269"/>
      <c r="AK47" s="274">
        <v>4.5</v>
      </c>
      <c r="AL47" s="278">
        <v>23</v>
      </c>
    </row>
    <row r="48" spans="1:39" ht="13.5" customHeight="1" x14ac:dyDescent="0.25">
      <c r="A48" s="310"/>
      <c r="B48" s="325" t="s">
        <v>705</v>
      </c>
      <c r="C48" s="324" t="s">
        <v>691</v>
      </c>
      <c r="D48" s="312"/>
      <c r="E48" s="310"/>
      <c r="F48" s="325" t="s">
        <v>705</v>
      </c>
      <c r="G48" s="324" t="s">
        <v>692</v>
      </c>
      <c r="H48" s="312"/>
      <c r="I48" s="310"/>
      <c r="J48" s="325" t="s">
        <v>702</v>
      </c>
      <c r="K48" s="324" t="s">
        <v>693</v>
      </c>
      <c r="L48" s="310"/>
      <c r="M48" s="310"/>
      <c r="N48" s="325" t="s">
        <v>702</v>
      </c>
      <c r="O48" s="324" t="s">
        <v>694</v>
      </c>
      <c r="P48" s="310"/>
      <c r="Q48" s="310"/>
      <c r="R48" s="325" t="s">
        <v>705</v>
      </c>
      <c r="S48" s="324" t="s">
        <v>695</v>
      </c>
      <c r="T48" s="312"/>
      <c r="U48" s="310"/>
      <c r="V48" s="325" t="s">
        <v>705</v>
      </c>
      <c r="W48" s="324" t="s">
        <v>696</v>
      </c>
      <c r="X48" s="310"/>
      <c r="Y48" s="310"/>
      <c r="Z48" s="310"/>
      <c r="AA48" s="310"/>
      <c r="AB48" s="312"/>
      <c r="AC48" s="312"/>
      <c r="AD48" s="291"/>
      <c r="AF48" s="268">
        <v>14</v>
      </c>
      <c r="AG48" s="262"/>
      <c r="AH48" s="262">
        <v>46</v>
      </c>
      <c r="AI48" s="271" t="s">
        <v>422</v>
      </c>
      <c r="AJ48" s="269"/>
      <c r="AK48" s="274">
        <v>4.5999999999999996</v>
      </c>
      <c r="AL48" s="269">
        <v>23.5</v>
      </c>
    </row>
    <row r="49" spans="1:38" ht="5.0999999999999996" customHeight="1" x14ac:dyDescent="0.25">
      <c r="A49" s="310"/>
      <c r="B49" s="310"/>
      <c r="C49" s="324"/>
      <c r="D49" s="312"/>
      <c r="E49" s="310"/>
      <c r="F49" s="334"/>
      <c r="G49" s="311"/>
      <c r="H49" s="334"/>
      <c r="I49" s="310"/>
      <c r="J49" s="310"/>
      <c r="K49" s="311"/>
      <c r="L49" s="310"/>
      <c r="M49" s="311"/>
      <c r="N49" s="334"/>
      <c r="O49" s="311"/>
      <c r="P49" s="334"/>
      <c r="Q49" s="310"/>
      <c r="R49" s="334"/>
      <c r="S49" s="311"/>
      <c r="T49" s="310"/>
      <c r="U49" s="310"/>
      <c r="V49" s="310"/>
      <c r="W49" s="310"/>
      <c r="X49" s="310"/>
      <c r="Y49" s="310"/>
      <c r="Z49" s="310"/>
      <c r="AA49" s="310"/>
      <c r="AB49" s="310"/>
      <c r="AC49" s="310"/>
      <c r="AD49" s="291"/>
      <c r="AE49" s="267"/>
      <c r="AF49" s="268">
        <v>15</v>
      </c>
      <c r="AG49" s="262"/>
      <c r="AH49" s="262">
        <v>47</v>
      </c>
      <c r="AI49" s="271"/>
      <c r="AJ49" s="269"/>
      <c r="AK49" s="274">
        <v>4.7</v>
      </c>
      <c r="AL49" s="269">
        <v>24</v>
      </c>
    </row>
    <row r="50" spans="1:38" ht="13.5" customHeight="1" x14ac:dyDescent="0.25">
      <c r="A50" s="310"/>
      <c r="B50" s="325" t="s">
        <v>705</v>
      </c>
      <c r="C50" s="324" t="s">
        <v>697</v>
      </c>
      <c r="D50" s="310"/>
      <c r="E50" s="310"/>
      <c r="F50" s="325" t="s">
        <v>705</v>
      </c>
      <c r="G50" s="324" t="s">
        <v>698</v>
      </c>
      <c r="H50" s="310"/>
      <c r="I50" s="310"/>
      <c r="J50" s="325" t="s">
        <v>705</v>
      </c>
      <c r="K50" s="324" t="s">
        <v>699</v>
      </c>
      <c r="L50" s="310"/>
      <c r="M50" s="312"/>
      <c r="N50" s="325" t="s">
        <v>705</v>
      </c>
      <c r="O50" s="324" t="s">
        <v>700</v>
      </c>
      <c r="P50" s="310"/>
      <c r="Q50" s="310"/>
      <c r="R50" s="310"/>
      <c r="S50" s="310"/>
      <c r="T50" s="310"/>
      <c r="U50" s="310"/>
      <c r="V50" s="310"/>
      <c r="W50" s="310"/>
      <c r="X50" s="312"/>
      <c r="Y50" s="310"/>
      <c r="Z50" s="310"/>
      <c r="AA50" s="312"/>
      <c r="AB50" s="310"/>
      <c r="AC50" s="310"/>
      <c r="AD50" s="291"/>
      <c r="AE50" s="267"/>
      <c r="AF50" s="268">
        <v>16</v>
      </c>
      <c r="AG50" s="262"/>
      <c r="AH50" s="270">
        <v>48</v>
      </c>
      <c r="AI50" s="271"/>
      <c r="AJ50" s="269"/>
      <c r="AK50" s="274">
        <v>4.8</v>
      </c>
      <c r="AL50" s="278">
        <v>24.5</v>
      </c>
    </row>
    <row r="51" spans="1:38" ht="13.5" customHeight="1" x14ac:dyDescent="0.25">
      <c r="A51" s="310"/>
      <c r="B51" s="317" t="s">
        <v>79</v>
      </c>
      <c r="C51" s="312"/>
      <c r="D51" s="312"/>
      <c r="E51" s="310"/>
      <c r="F51" s="310"/>
      <c r="G51" s="310"/>
      <c r="H51" s="310"/>
      <c r="I51" s="310"/>
      <c r="J51" s="310"/>
      <c r="K51" s="310"/>
      <c r="L51" s="310"/>
      <c r="M51" s="310"/>
      <c r="N51" s="311"/>
      <c r="O51" s="310"/>
      <c r="P51" s="310"/>
      <c r="Q51" s="310"/>
      <c r="R51" s="310"/>
      <c r="S51" s="310"/>
      <c r="T51" s="310"/>
      <c r="U51" s="310"/>
      <c r="V51" s="310"/>
      <c r="W51" s="310"/>
      <c r="X51" s="310"/>
      <c r="Y51" s="310"/>
      <c r="Z51" s="310"/>
      <c r="AA51" s="310"/>
      <c r="AB51" s="310"/>
      <c r="AC51" s="310"/>
      <c r="AD51" s="291"/>
      <c r="AE51" s="267"/>
      <c r="AF51" s="268">
        <v>17</v>
      </c>
      <c r="AG51" s="262"/>
      <c r="AH51" s="262">
        <v>49</v>
      </c>
      <c r="AJ51" s="269"/>
      <c r="AK51" s="274">
        <v>4.9000000000000004</v>
      </c>
      <c r="AL51" s="269">
        <v>25</v>
      </c>
    </row>
    <row r="52" spans="1:38" ht="13.5" customHeight="1" x14ac:dyDescent="0.25">
      <c r="A52" s="310"/>
      <c r="B52" s="329" t="s">
        <v>248</v>
      </c>
      <c r="C52" s="312"/>
      <c r="D52" s="312"/>
      <c r="E52" s="310"/>
      <c r="F52" s="310"/>
      <c r="G52" s="310"/>
      <c r="H52" s="310"/>
      <c r="I52" s="310"/>
      <c r="J52" s="310"/>
      <c r="K52" s="329" t="s">
        <v>249</v>
      </c>
      <c r="L52" s="310"/>
      <c r="M52" s="310"/>
      <c r="N52" s="311"/>
      <c r="O52" s="310"/>
      <c r="P52" s="310"/>
      <c r="Q52" s="310"/>
      <c r="R52" s="310"/>
      <c r="S52" s="310"/>
      <c r="T52" s="310"/>
      <c r="U52" s="310"/>
      <c r="V52" s="310"/>
      <c r="W52" s="329" t="s">
        <v>250</v>
      </c>
      <c r="X52" s="310"/>
      <c r="Y52" s="310"/>
      <c r="Z52" s="310"/>
      <c r="AA52" s="310"/>
      <c r="AB52" s="310"/>
      <c r="AC52" s="310"/>
      <c r="AD52" s="291"/>
      <c r="AE52" s="267"/>
      <c r="AF52" s="268">
        <v>18</v>
      </c>
      <c r="AG52" s="262"/>
      <c r="AH52" s="262">
        <v>50</v>
      </c>
      <c r="AJ52" s="269"/>
      <c r="AK52" s="274">
        <v>5</v>
      </c>
      <c r="AL52" s="269">
        <v>25.5</v>
      </c>
    </row>
    <row r="53" spans="1:38" ht="13.5" customHeight="1" x14ac:dyDescent="0.25">
      <c r="A53" s="310"/>
      <c r="B53" s="516" t="s">
        <v>1740</v>
      </c>
      <c r="C53" s="517"/>
      <c r="D53" s="506" t="s">
        <v>622</v>
      </c>
      <c r="E53" s="507"/>
      <c r="F53" s="507"/>
      <c r="G53" s="507"/>
      <c r="H53" s="507"/>
      <c r="I53" s="508"/>
      <c r="J53" s="311" t="s">
        <v>1627</v>
      </c>
      <c r="K53" s="516" t="s">
        <v>1628</v>
      </c>
      <c r="L53" s="516"/>
      <c r="M53" s="506" t="s">
        <v>622</v>
      </c>
      <c r="N53" s="507"/>
      <c r="O53" s="507"/>
      <c r="P53" s="508"/>
      <c r="Q53" s="534" t="s">
        <v>1629</v>
      </c>
      <c r="R53" s="516"/>
      <c r="S53" s="517"/>
      <c r="T53" s="523" t="s">
        <v>622</v>
      </c>
      <c r="U53" s="524"/>
      <c r="V53" s="311" t="s">
        <v>243</v>
      </c>
      <c r="W53" s="516" t="s">
        <v>205</v>
      </c>
      <c r="X53" s="516"/>
      <c r="Y53" s="518" t="s">
        <v>622</v>
      </c>
      <c r="Z53" s="519"/>
      <c r="AA53" s="520"/>
      <c r="AB53" s="334"/>
      <c r="AC53" s="310"/>
      <c r="AD53" s="291"/>
      <c r="AE53" s="267"/>
      <c r="AF53" s="268">
        <v>19</v>
      </c>
      <c r="AG53" s="262"/>
      <c r="AH53" s="270">
        <v>51</v>
      </c>
      <c r="AJ53" s="269"/>
      <c r="AK53" s="274">
        <v>5.0999999999999996</v>
      </c>
      <c r="AL53" s="278">
        <v>26</v>
      </c>
    </row>
    <row r="54" spans="1:38" ht="13.5" customHeight="1" x14ac:dyDescent="0.25">
      <c r="A54" s="310"/>
      <c r="B54" s="327"/>
      <c r="C54" s="327"/>
      <c r="D54" s="335"/>
      <c r="E54" s="335"/>
      <c r="F54" s="335"/>
      <c r="G54" s="335"/>
      <c r="H54" s="335"/>
      <c r="I54" s="335"/>
      <c r="J54" s="311"/>
      <c r="K54" s="327"/>
      <c r="L54" s="327"/>
      <c r="M54" s="335"/>
      <c r="N54" s="335"/>
      <c r="O54" s="335"/>
      <c r="P54" s="335"/>
      <c r="Q54" s="327"/>
      <c r="R54" s="327"/>
      <c r="S54" s="327"/>
      <c r="T54" s="336"/>
      <c r="U54" s="336"/>
      <c r="V54" s="311"/>
      <c r="W54" s="327"/>
      <c r="X54" s="327"/>
      <c r="Y54" s="334"/>
      <c r="Z54" s="334"/>
      <c r="AA54" s="334"/>
      <c r="AB54" s="334"/>
      <c r="AC54" s="310"/>
      <c r="AD54" s="291"/>
      <c r="AE54" s="267"/>
      <c r="AF54" s="268">
        <v>20</v>
      </c>
      <c r="AG54" s="262"/>
      <c r="AH54" s="262">
        <v>52</v>
      </c>
      <c r="AJ54" s="269"/>
      <c r="AK54" s="274">
        <v>5.2</v>
      </c>
      <c r="AL54" s="269">
        <v>26.5</v>
      </c>
    </row>
    <row r="55" spans="1:38" ht="13.5" customHeight="1" x14ac:dyDescent="0.25">
      <c r="A55" s="310"/>
      <c r="B55" s="329" t="s">
        <v>252</v>
      </c>
      <c r="C55" s="312"/>
      <c r="D55" s="312"/>
      <c r="E55" s="310"/>
      <c r="F55" s="310"/>
      <c r="G55" s="516" t="s">
        <v>251</v>
      </c>
      <c r="H55" s="517"/>
      <c r="I55" s="518" t="s">
        <v>622</v>
      </c>
      <c r="J55" s="520"/>
      <c r="K55" s="337" t="s">
        <v>1655</v>
      </c>
      <c r="L55" s="509" t="s">
        <v>622</v>
      </c>
      <c r="M55" s="522"/>
      <c r="N55" s="311" t="s">
        <v>1656</v>
      </c>
      <c r="O55" s="310"/>
      <c r="P55" s="310"/>
      <c r="Q55" s="310"/>
      <c r="R55" s="310"/>
      <c r="S55" s="310"/>
      <c r="T55" s="310"/>
      <c r="U55" s="310"/>
      <c r="V55" s="310"/>
      <c r="W55" s="310"/>
      <c r="X55" s="310"/>
      <c r="Y55" s="310"/>
      <c r="Z55" s="310"/>
      <c r="AA55" s="310"/>
      <c r="AB55" s="310"/>
      <c r="AC55" s="310"/>
      <c r="AD55" s="291"/>
      <c r="AE55" s="267"/>
      <c r="AF55" s="268">
        <v>21</v>
      </c>
      <c r="AG55" s="262"/>
      <c r="AH55" s="262">
        <v>53</v>
      </c>
      <c r="AJ55" s="269"/>
      <c r="AK55" s="274">
        <v>5.3</v>
      </c>
      <c r="AL55" s="269">
        <v>27</v>
      </c>
    </row>
    <row r="56" spans="1:38" ht="6.6" customHeight="1" x14ac:dyDescent="0.25">
      <c r="A56" s="310"/>
      <c r="B56" s="329"/>
      <c r="C56" s="312"/>
      <c r="D56" s="312"/>
      <c r="E56" s="310"/>
      <c r="F56" s="310"/>
      <c r="G56" s="310"/>
      <c r="H56" s="310"/>
      <c r="I56" s="310"/>
      <c r="J56" s="338"/>
      <c r="K56" s="339"/>
      <c r="L56" s="340"/>
      <c r="M56" s="340"/>
      <c r="N56" s="340"/>
      <c r="O56" s="311"/>
      <c r="P56" s="310"/>
      <c r="Q56" s="310"/>
      <c r="R56" s="310"/>
      <c r="S56" s="310"/>
      <c r="T56" s="310"/>
      <c r="U56" s="310"/>
      <c r="V56" s="310"/>
      <c r="W56" s="310"/>
      <c r="X56" s="310"/>
      <c r="Y56" s="310"/>
      <c r="Z56" s="310"/>
      <c r="AA56" s="310"/>
      <c r="AB56" s="310"/>
      <c r="AC56" s="310"/>
      <c r="AD56" s="291"/>
      <c r="AE56" s="267"/>
      <c r="AF56" s="268">
        <v>22</v>
      </c>
      <c r="AG56" s="262"/>
      <c r="AH56" s="270">
        <v>54</v>
      </c>
      <c r="AJ56" s="269"/>
      <c r="AK56" s="274">
        <v>5.4</v>
      </c>
      <c r="AL56" s="278">
        <v>27.5</v>
      </c>
    </row>
    <row r="57" spans="1:38" ht="13.5" customHeight="1" x14ac:dyDescent="0.25">
      <c r="A57" s="310"/>
      <c r="B57" s="516" t="s">
        <v>1653</v>
      </c>
      <c r="C57" s="517"/>
      <c r="D57" s="509" t="s">
        <v>622</v>
      </c>
      <c r="E57" s="510"/>
      <c r="F57" s="341" t="s">
        <v>578</v>
      </c>
      <c r="G57" s="310"/>
      <c r="H57" s="516" t="s">
        <v>1654</v>
      </c>
      <c r="I57" s="517"/>
      <c r="J57" s="509" t="s">
        <v>622</v>
      </c>
      <c r="K57" s="522"/>
      <c r="L57" s="341" t="s">
        <v>578</v>
      </c>
      <c r="M57" s="310"/>
      <c r="N57" s="516" t="s">
        <v>577</v>
      </c>
      <c r="O57" s="517"/>
      <c r="P57" s="509" t="s">
        <v>622</v>
      </c>
      <c r="Q57" s="510"/>
      <c r="R57" s="341" t="s">
        <v>579</v>
      </c>
      <c r="S57" s="310"/>
      <c r="T57" s="342"/>
      <c r="U57" s="342"/>
      <c r="V57" s="314"/>
      <c r="W57" s="310"/>
      <c r="X57" s="310"/>
      <c r="Y57" s="310"/>
      <c r="Z57" s="310"/>
      <c r="AA57" s="310"/>
      <c r="AB57" s="310"/>
      <c r="AC57" s="310"/>
      <c r="AD57" s="291"/>
      <c r="AE57" s="267"/>
      <c r="AF57" s="268">
        <v>23</v>
      </c>
      <c r="AG57" s="262"/>
      <c r="AH57" s="262">
        <v>55</v>
      </c>
      <c r="AJ57" s="269"/>
      <c r="AK57" s="274">
        <v>5.5</v>
      </c>
      <c r="AL57" s="269">
        <v>28</v>
      </c>
    </row>
    <row r="58" spans="1:38" ht="13.5" customHeight="1" x14ac:dyDescent="0.25">
      <c r="A58" s="310"/>
      <c r="B58" s="310"/>
      <c r="C58" s="312"/>
      <c r="D58" s="340"/>
      <c r="E58" s="340"/>
      <c r="F58" s="314"/>
      <c r="G58" s="310"/>
      <c r="H58" s="310"/>
      <c r="I58" s="310"/>
      <c r="J58" s="340"/>
      <c r="K58" s="340"/>
      <c r="L58" s="314"/>
      <c r="M58" s="310"/>
      <c r="N58" s="310"/>
      <c r="O58" s="310"/>
      <c r="P58" s="340"/>
      <c r="Q58" s="340"/>
      <c r="R58" s="314"/>
      <c r="S58" s="310"/>
      <c r="T58" s="342"/>
      <c r="U58" s="342"/>
      <c r="V58" s="314"/>
      <c r="W58" s="310"/>
      <c r="X58" s="310"/>
      <c r="Y58" s="310"/>
      <c r="Z58" s="310"/>
      <c r="AA58" s="310"/>
      <c r="AB58" s="310"/>
      <c r="AC58" s="310"/>
      <c r="AD58" s="291"/>
      <c r="AE58" s="267"/>
      <c r="AF58" s="268"/>
      <c r="AG58" s="262"/>
      <c r="AH58" s="262">
        <v>56</v>
      </c>
      <c r="AJ58" s="269"/>
      <c r="AK58" s="274">
        <v>5.6</v>
      </c>
      <c r="AL58" s="269">
        <v>28.5</v>
      </c>
    </row>
    <row r="59" spans="1:38" ht="13.5" customHeight="1" x14ac:dyDescent="0.25">
      <c r="A59" s="343"/>
      <c r="B59" s="551" t="s">
        <v>424</v>
      </c>
      <c r="C59" s="551"/>
      <c r="D59" s="551"/>
      <c r="E59" s="551"/>
      <c r="F59" s="551"/>
      <c r="G59" s="343"/>
      <c r="H59" s="343"/>
      <c r="I59" s="343"/>
      <c r="J59" s="343"/>
      <c r="K59" s="343"/>
      <c r="L59" s="343"/>
      <c r="M59" s="343"/>
      <c r="N59" s="344"/>
      <c r="O59" s="343"/>
      <c r="P59" s="343"/>
      <c r="Q59" s="343"/>
      <c r="R59" s="343"/>
      <c r="S59" s="343"/>
      <c r="T59" s="343"/>
      <c r="U59" s="343"/>
      <c r="V59" s="343"/>
      <c r="W59" s="343"/>
      <c r="X59" s="343"/>
      <c r="Y59" s="343"/>
      <c r="Z59" s="343"/>
      <c r="AA59" s="343"/>
      <c r="AB59" s="343"/>
      <c r="AC59" s="343"/>
      <c r="AD59" s="291"/>
      <c r="AE59" s="267"/>
      <c r="AF59" s="268"/>
      <c r="AG59" s="262"/>
      <c r="AH59" s="270">
        <v>57</v>
      </c>
      <c r="AJ59" s="269"/>
      <c r="AK59" s="274">
        <v>5.7</v>
      </c>
      <c r="AL59" s="278">
        <v>29</v>
      </c>
    </row>
    <row r="60" spans="1:38" ht="13.5" customHeight="1" x14ac:dyDescent="0.25">
      <c r="A60" s="345"/>
      <c r="B60" s="551"/>
      <c r="C60" s="551"/>
      <c r="D60" s="551"/>
      <c r="E60" s="551"/>
      <c r="F60" s="551"/>
      <c r="G60" s="397"/>
      <c r="H60" s="398"/>
      <c r="I60" s="398"/>
      <c r="J60" s="398"/>
      <c r="K60" s="399"/>
      <c r="L60" s="346"/>
      <c r="M60" s="347" t="s">
        <v>619</v>
      </c>
      <c r="N60" s="343"/>
      <c r="O60" s="397"/>
      <c r="P60" s="398"/>
      <c r="Q60" s="398"/>
      <c r="R60" s="399"/>
      <c r="S60" s="347" t="s">
        <v>620</v>
      </c>
      <c r="T60" s="343"/>
      <c r="U60" s="394"/>
      <c r="V60" s="525"/>
      <c r="W60" s="525"/>
      <c r="X60" s="526"/>
      <c r="Y60" s="343"/>
      <c r="Z60" s="343"/>
      <c r="AA60" s="343"/>
      <c r="AB60" s="343"/>
      <c r="AC60" s="343"/>
      <c r="AD60" s="291"/>
      <c r="AE60" s="267"/>
      <c r="AF60" s="268"/>
      <c r="AG60" s="262"/>
      <c r="AH60" s="262">
        <v>58</v>
      </c>
      <c r="AJ60" s="269"/>
      <c r="AK60" s="274">
        <v>5.8</v>
      </c>
      <c r="AL60" s="269">
        <v>29.5</v>
      </c>
    </row>
    <row r="61" spans="1:38" ht="5.0999999999999996" customHeight="1" x14ac:dyDescent="0.25">
      <c r="A61" s="343"/>
      <c r="B61" s="347"/>
      <c r="C61" s="347"/>
      <c r="D61" s="347"/>
      <c r="E61" s="347"/>
      <c r="F61" s="347"/>
      <c r="G61" s="347"/>
      <c r="H61" s="347"/>
      <c r="I61" s="347"/>
      <c r="J61" s="343"/>
      <c r="K61" s="343"/>
      <c r="L61" s="343"/>
      <c r="M61" s="343"/>
      <c r="N61" s="343"/>
      <c r="O61" s="343"/>
      <c r="P61" s="343"/>
      <c r="Q61" s="343"/>
      <c r="R61" s="343"/>
      <c r="S61" s="343"/>
      <c r="T61" s="343"/>
      <c r="U61" s="343"/>
      <c r="V61" s="343"/>
      <c r="W61" s="343"/>
      <c r="X61" s="343"/>
      <c r="Y61" s="343"/>
      <c r="Z61" s="343"/>
      <c r="AA61" s="343"/>
      <c r="AB61" s="343"/>
      <c r="AC61" s="343"/>
      <c r="AD61" s="291"/>
      <c r="AE61" s="267"/>
      <c r="AF61" s="268"/>
      <c r="AG61" s="262"/>
      <c r="AH61" s="262">
        <v>59</v>
      </c>
      <c r="AJ61" s="269"/>
      <c r="AK61" s="274">
        <v>5.9</v>
      </c>
      <c r="AL61" s="269">
        <v>30</v>
      </c>
    </row>
    <row r="62" spans="1:38" ht="13.5" customHeight="1" x14ac:dyDescent="0.25">
      <c r="A62" s="343"/>
      <c r="B62" s="515" t="s">
        <v>567</v>
      </c>
      <c r="C62" s="515"/>
      <c r="D62" s="515"/>
      <c r="E62" s="515"/>
      <c r="F62" s="347" t="s">
        <v>568</v>
      </c>
      <c r="G62" s="279"/>
      <c r="H62" s="347" t="s">
        <v>569</v>
      </c>
      <c r="I62" s="279"/>
      <c r="J62" s="347" t="s">
        <v>570</v>
      </c>
      <c r="K62" s="279"/>
      <c r="L62" s="347" t="s">
        <v>615</v>
      </c>
      <c r="M62" s="347" t="s">
        <v>616</v>
      </c>
      <c r="N62" s="384"/>
      <c r="O62" s="347" t="s">
        <v>569</v>
      </c>
      <c r="P62" s="279"/>
      <c r="Q62" s="347" t="s">
        <v>570</v>
      </c>
      <c r="R62" s="279"/>
      <c r="S62" s="347" t="s">
        <v>615</v>
      </c>
      <c r="T62" s="514" t="s">
        <v>703</v>
      </c>
      <c r="U62" s="514"/>
      <c r="V62" s="514"/>
      <c r="W62" s="514"/>
      <c r="X62" s="514"/>
      <c r="Y62" s="514"/>
      <c r="Z62" s="514"/>
      <c r="AA62" s="348"/>
      <c r="AB62" s="348"/>
      <c r="AC62" s="349"/>
      <c r="AD62" s="291"/>
      <c r="AE62" s="267"/>
      <c r="AF62" s="268"/>
      <c r="AG62" s="262"/>
      <c r="AJ62" s="269"/>
      <c r="AK62" s="274">
        <v>6</v>
      </c>
      <c r="AL62" s="269" t="s">
        <v>582</v>
      </c>
    </row>
    <row r="63" spans="1:38" ht="13.5" customHeight="1" x14ac:dyDescent="0.25">
      <c r="A63" s="343"/>
      <c r="B63" s="343"/>
      <c r="C63" s="343"/>
      <c r="D63" s="343"/>
      <c r="E63" s="343"/>
      <c r="F63" s="343"/>
      <c r="G63" s="350"/>
      <c r="H63" s="343"/>
      <c r="I63" s="343"/>
      <c r="J63" s="343"/>
      <c r="K63" s="343"/>
      <c r="L63" s="343"/>
      <c r="M63" s="343"/>
      <c r="N63" s="344"/>
      <c r="O63" s="346"/>
      <c r="P63" s="350"/>
      <c r="Q63" s="346"/>
      <c r="R63" s="346"/>
      <c r="S63" s="346"/>
      <c r="T63" s="346"/>
      <c r="U63" s="346"/>
      <c r="V63" s="346"/>
      <c r="W63" s="346"/>
      <c r="X63" s="346"/>
      <c r="Y63" s="346"/>
      <c r="Z63" s="346"/>
      <c r="AA63" s="346"/>
      <c r="AB63" s="346"/>
      <c r="AC63" s="343"/>
      <c r="AD63" s="291"/>
      <c r="AE63" s="267"/>
      <c r="AF63" s="268"/>
      <c r="AG63" s="262"/>
      <c r="AJ63" s="269"/>
      <c r="AK63" s="274">
        <v>6.1</v>
      </c>
    </row>
    <row r="64" spans="1:38" ht="13.5" customHeight="1" x14ac:dyDescent="0.25">
      <c r="A64" s="343"/>
      <c r="B64" s="351" t="str">
        <f>AJ1&amp;G60&amp;AJ2</f>
        <v>・　アラートメール配信曜日／時刻／発信条件設定</v>
      </c>
      <c r="C64" s="343"/>
      <c r="D64" s="343"/>
      <c r="E64" s="343"/>
      <c r="F64" s="343"/>
      <c r="G64" s="350"/>
      <c r="H64" s="343"/>
      <c r="I64" s="343"/>
      <c r="J64" s="343"/>
      <c r="K64" s="343"/>
      <c r="L64" s="343"/>
      <c r="M64" s="343"/>
      <c r="N64" s="344"/>
      <c r="O64" s="346"/>
      <c r="P64" s="350"/>
      <c r="Q64" s="346"/>
      <c r="R64" s="346"/>
      <c r="S64" s="346"/>
      <c r="T64" s="346"/>
      <c r="U64" s="346"/>
      <c r="V64" s="346"/>
      <c r="W64" s="346"/>
      <c r="X64" s="346"/>
      <c r="Y64" s="346"/>
      <c r="Z64" s="346"/>
      <c r="AA64" s="346"/>
      <c r="AB64" s="346"/>
      <c r="AC64" s="343"/>
      <c r="AD64" s="291"/>
      <c r="AE64" s="267"/>
      <c r="AF64" s="268"/>
      <c r="AG64" s="262"/>
      <c r="AJ64" s="269"/>
      <c r="AK64" s="274">
        <v>6.2</v>
      </c>
    </row>
    <row r="65" spans="1:37" ht="13.5" customHeight="1" x14ac:dyDescent="0.25">
      <c r="A65" s="344"/>
      <c r="B65" s="549" t="s">
        <v>663</v>
      </c>
      <c r="C65" s="549"/>
      <c r="D65" s="550"/>
      <c r="E65" s="319" t="s">
        <v>559</v>
      </c>
      <c r="F65" s="320" t="s">
        <v>666</v>
      </c>
      <c r="G65" s="320" t="s">
        <v>701</v>
      </c>
      <c r="H65" s="320" t="s">
        <v>667</v>
      </c>
      <c r="I65" s="320" t="s">
        <v>668</v>
      </c>
      <c r="J65" s="320" t="s">
        <v>669</v>
      </c>
      <c r="K65" s="321" t="s">
        <v>670</v>
      </c>
      <c r="L65" s="344"/>
      <c r="M65" s="344"/>
      <c r="N65" s="352" t="s">
        <v>671</v>
      </c>
      <c r="O65" s="353"/>
      <c r="P65" s="354"/>
      <c r="Q65" s="354"/>
      <c r="R65" s="354"/>
      <c r="S65" s="344"/>
      <c r="T65" s="344"/>
      <c r="U65" s="344"/>
      <c r="V65" s="344"/>
      <c r="W65" s="344"/>
      <c r="X65" s="344"/>
      <c r="Y65" s="344"/>
      <c r="Z65" s="344"/>
      <c r="AA65" s="344"/>
      <c r="AB65" s="344"/>
      <c r="AC65" s="344"/>
      <c r="AD65" s="291"/>
      <c r="AE65" s="267"/>
      <c r="AF65" s="268"/>
      <c r="AG65" s="262"/>
      <c r="AJ65" s="269"/>
      <c r="AK65" s="274">
        <v>6.3</v>
      </c>
    </row>
    <row r="66" spans="1:37" ht="13.5" customHeight="1" x14ac:dyDescent="0.25">
      <c r="A66" s="344"/>
      <c r="B66" s="344"/>
      <c r="C66" s="344"/>
      <c r="D66" s="354"/>
      <c r="E66" s="325" t="s">
        <v>705</v>
      </c>
      <c r="F66" s="325" t="s">
        <v>702</v>
      </c>
      <c r="G66" s="325" t="s">
        <v>702</v>
      </c>
      <c r="H66" s="325" t="s">
        <v>702</v>
      </c>
      <c r="I66" s="325" t="s">
        <v>702</v>
      </c>
      <c r="J66" s="325" t="s">
        <v>702</v>
      </c>
      <c r="K66" s="325" t="s">
        <v>705</v>
      </c>
      <c r="L66" s="344"/>
      <c r="M66" s="344"/>
      <c r="N66" s="325">
        <v>6</v>
      </c>
      <c r="O66" s="344" t="s">
        <v>672</v>
      </c>
      <c r="P66" s="344" t="s">
        <v>560</v>
      </c>
      <c r="Q66" s="325">
        <v>22</v>
      </c>
      <c r="R66" s="344" t="s">
        <v>672</v>
      </c>
      <c r="S66" s="343" t="s">
        <v>99</v>
      </c>
      <c r="T66" s="344"/>
      <c r="U66" s="344"/>
      <c r="V66" s="344"/>
      <c r="W66" s="344"/>
      <c r="X66" s="344"/>
      <c r="Y66" s="344"/>
      <c r="Z66" s="344"/>
      <c r="AA66" s="344"/>
      <c r="AB66" s="344"/>
      <c r="AC66" s="344"/>
      <c r="AD66" s="291"/>
      <c r="AE66" s="267"/>
      <c r="AF66" s="268"/>
      <c r="AG66" s="262"/>
      <c r="AJ66" s="269"/>
      <c r="AK66" s="274">
        <v>6.4</v>
      </c>
    </row>
    <row r="67" spans="1:37" ht="13.5" customHeight="1" x14ac:dyDescent="0.25">
      <c r="A67" s="344"/>
      <c r="B67" s="344"/>
      <c r="C67" s="344"/>
      <c r="D67" s="354"/>
      <c r="E67" s="355" t="s">
        <v>1522</v>
      </c>
      <c r="F67" s="356"/>
      <c r="G67" s="356"/>
      <c r="H67" s="356"/>
      <c r="I67" s="356"/>
      <c r="J67" s="356"/>
      <c r="K67" s="356"/>
      <c r="L67" s="356"/>
      <c r="M67" s="344"/>
      <c r="N67" s="357"/>
      <c r="O67" s="357"/>
      <c r="P67" s="357"/>
      <c r="Q67" s="357"/>
      <c r="R67" s="357"/>
      <c r="S67" s="357"/>
      <c r="T67" s="357"/>
      <c r="U67" s="357"/>
      <c r="V67" s="357"/>
      <c r="W67" s="357"/>
      <c r="X67" s="357"/>
      <c r="Y67" s="357"/>
      <c r="Z67" s="357"/>
      <c r="AA67" s="357"/>
      <c r="AB67" s="344"/>
      <c r="AC67" s="344"/>
      <c r="AD67" s="291"/>
      <c r="AE67" s="267"/>
      <c r="AF67" s="268"/>
      <c r="AG67" s="262"/>
      <c r="AJ67" s="269"/>
      <c r="AK67" s="274">
        <v>6.5</v>
      </c>
    </row>
    <row r="68" spans="1:37" ht="13.5" customHeight="1" x14ac:dyDescent="0.25">
      <c r="A68" s="343"/>
      <c r="B68" s="358" t="s">
        <v>2665</v>
      </c>
      <c r="C68" s="343"/>
      <c r="D68" s="343"/>
      <c r="E68" s="343"/>
      <c r="F68" s="343"/>
      <c r="G68" s="350"/>
      <c r="H68" s="343"/>
      <c r="I68" s="343"/>
      <c r="J68" s="343"/>
      <c r="K68" s="343"/>
      <c r="L68" s="343"/>
      <c r="M68" s="343"/>
      <c r="N68" s="357"/>
      <c r="O68" s="357"/>
      <c r="P68" s="357"/>
      <c r="Q68" s="357"/>
      <c r="R68" s="357"/>
      <c r="S68" s="357"/>
      <c r="T68" s="357"/>
      <c r="U68" s="357"/>
      <c r="V68" s="357"/>
      <c r="W68" s="357"/>
      <c r="X68" s="357"/>
      <c r="Y68" s="357"/>
      <c r="Z68" s="357"/>
      <c r="AA68" s="357"/>
      <c r="AB68" s="346"/>
      <c r="AC68" s="343"/>
      <c r="AD68" s="291"/>
      <c r="AE68" s="267"/>
      <c r="AF68" s="268"/>
      <c r="AG68" s="262"/>
      <c r="AJ68" s="269"/>
      <c r="AK68" s="274">
        <v>6.6</v>
      </c>
    </row>
    <row r="69" spans="1:37" ht="13.5" customHeight="1" x14ac:dyDescent="0.25">
      <c r="A69" s="343"/>
      <c r="B69" s="325" t="s">
        <v>702</v>
      </c>
      <c r="C69" s="344" t="s">
        <v>571</v>
      </c>
      <c r="D69" s="343"/>
      <c r="E69" s="343"/>
      <c r="F69" s="325" t="s">
        <v>702</v>
      </c>
      <c r="G69" s="344" t="s">
        <v>572</v>
      </c>
      <c r="H69" s="343"/>
      <c r="I69" s="343"/>
      <c r="J69" s="325" t="s">
        <v>702</v>
      </c>
      <c r="K69" s="344" t="s">
        <v>573</v>
      </c>
      <c r="L69" s="343"/>
      <c r="M69" s="343"/>
      <c r="N69" s="325" t="s">
        <v>702</v>
      </c>
      <c r="O69" s="359" t="s">
        <v>574</v>
      </c>
      <c r="P69" s="350"/>
      <c r="Q69" s="346"/>
      <c r="R69" s="325" t="s">
        <v>702</v>
      </c>
      <c r="S69" s="359" t="s">
        <v>575</v>
      </c>
      <c r="T69" s="346"/>
      <c r="U69" s="346"/>
      <c r="V69" s="325" t="s">
        <v>702</v>
      </c>
      <c r="W69" s="359" t="s">
        <v>677</v>
      </c>
      <c r="X69" s="346"/>
      <c r="Y69" s="346"/>
      <c r="Z69" s="325" t="s">
        <v>702</v>
      </c>
      <c r="AA69" s="359" t="s">
        <v>576</v>
      </c>
      <c r="AB69" s="346"/>
      <c r="AC69" s="343"/>
      <c r="AD69" s="291"/>
      <c r="AE69" s="267"/>
      <c r="AF69" s="268"/>
      <c r="AG69" s="262"/>
      <c r="AJ69" s="269"/>
      <c r="AK69" s="274">
        <v>6.7</v>
      </c>
    </row>
    <row r="70" spans="1:37" ht="13.5" customHeight="1" x14ac:dyDescent="0.25">
      <c r="A70" s="343"/>
      <c r="B70" s="350" t="s">
        <v>78</v>
      </c>
      <c r="C70" s="343"/>
      <c r="D70" s="343"/>
      <c r="E70" s="343"/>
      <c r="F70" s="343"/>
      <c r="G70" s="350"/>
      <c r="H70" s="343"/>
      <c r="I70" s="343"/>
      <c r="J70" s="343"/>
      <c r="K70" s="343"/>
      <c r="L70" s="343"/>
      <c r="M70" s="343"/>
      <c r="N70" s="344"/>
      <c r="O70" s="346"/>
      <c r="P70" s="350"/>
      <c r="Q70" s="346"/>
      <c r="R70" s="346"/>
      <c r="S70" s="346"/>
      <c r="T70" s="346"/>
      <c r="U70" s="346"/>
      <c r="V70" s="346"/>
      <c r="W70" s="346"/>
      <c r="X70" s="346"/>
      <c r="Y70" s="346"/>
      <c r="Z70" s="346"/>
      <c r="AA70" s="346"/>
      <c r="AB70" s="346"/>
      <c r="AC70" s="343"/>
      <c r="AD70" s="291"/>
      <c r="AE70" s="267"/>
      <c r="AF70" s="268"/>
      <c r="AG70" s="262"/>
      <c r="AJ70" s="269"/>
      <c r="AK70" s="274">
        <v>6.8</v>
      </c>
    </row>
    <row r="71" spans="1:37" ht="13.5" customHeight="1" x14ac:dyDescent="0.25">
      <c r="A71" s="343"/>
      <c r="B71" s="358" t="s">
        <v>2666</v>
      </c>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291"/>
      <c r="AE71" s="267"/>
      <c r="AF71" s="268"/>
      <c r="AG71" s="262"/>
      <c r="AJ71" s="269"/>
      <c r="AK71" s="274">
        <v>6.9</v>
      </c>
    </row>
    <row r="72" spans="1:37" ht="13.5" customHeight="1" x14ac:dyDescent="0.25">
      <c r="A72" s="343"/>
      <c r="B72" s="325" t="s">
        <v>702</v>
      </c>
      <c r="C72" s="354" t="s">
        <v>674</v>
      </c>
      <c r="D72" s="345"/>
      <c r="E72" s="343"/>
      <c r="F72" s="325" t="s">
        <v>702</v>
      </c>
      <c r="G72" s="354" t="s">
        <v>675</v>
      </c>
      <c r="H72" s="345"/>
      <c r="I72" s="345"/>
      <c r="J72" s="325" t="s">
        <v>702</v>
      </c>
      <c r="K72" s="354" t="s">
        <v>676</v>
      </c>
      <c r="L72" s="345"/>
      <c r="M72" s="344"/>
      <c r="N72" s="325" t="s">
        <v>702</v>
      </c>
      <c r="O72" s="354" t="s">
        <v>677</v>
      </c>
      <c r="P72" s="345"/>
      <c r="Q72" s="343"/>
      <c r="R72" s="325" t="s">
        <v>702</v>
      </c>
      <c r="S72" s="354" t="s">
        <v>678</v>
      </c>
      <c r="T72" s="345"/>
      <c r="U72" s="345"/>
      <c r="V72" s="325" t="s">
        <v>702</v>
      </c>
      <c r="W72" s="354" t="s">
        <v>679</v>
      </c>
      <c r="X72" s="345"/>
      <c r="Y72" s="343"/>
      <c r="Z72" s="325" t="s">
        <v>702</v>
      </c>
      <c r="AA72" s="354" t="s">
        <v>680</v>
      </c>
      <c r="AB72" s="345"/>
      <c r="AC72" s="345"/>
      <c r="AD72" s="291"/>
      <c r="AE72" s="267"/>
      <c r="AF72" s="268"/>
      <c r="AG72" s="262"/>
      <c r="AJ72" s="269"/>
      <c r="AK72" s="274">
        <v>7</v>
      </c>
    </row>
    <row r="73" spans="1:37" ht="5.0999999999999996" customHeight="1" x14ac:dyDescent="0.25">
      <c r="A73" s="343"/>
      <c r="B73" s="360"/>
      <c r="C73" s="344"/>
      <c r="D73" s="345"/>
      <c r="E73" s="343"/>
      <c r="F73" s="360"/>
      <c r="G73" s="356"/>
      <c r="H73" s="345"/>
      <c r="I73" s="345"/>
      <c r="J73" s="356"/>
      <c r="K73" s="356"/>
      <c r="L73" s="345"/>
      <c r="M73" s="344"/>
      <c r="N73" s="356"/>
      <c r="O73" s="356"/>
      <c r="P73" s="345"/>
      <c r="Q73" s="343"/>
      <c r="R73" s="356"/>
      <c r="S73" s="356"/>
      <c r="T73" s="345"/>
      <c r="U73" s="345"/>
      <c r="V73" s="360"/>
      <c r="W73" s="356"/>
      <c r="X73" s="345"/>
      <c r="Y73" s="343"/>
      <c r="Z73" s="361"/>
      <c r="AA73" s="356"/>
      <c r="AB73" s="345"/>
      <c r="AC73" s="345"/>
      <c r="AD73" s="291"/>
      <c r="AE73" s="267"/>
      <c r="AF73" s="268"/>
      <c r="AG73" s="262"/>
      <c r="AJ73" s="269"/>
      <c r="AK73" s="274">
        <v>7.1</v>
      </c>
    </row>
    <row r="74" spans="1:37" ht="13.5" customHeight="1" x14ac:dyDescent="0.25">
      <c r="A74" s="343"/>
      <c r="B74" s="325" t="s">
        <v>702</v>
      </c>
      <c r="C74" s="362" t="s">
        <v>681</v>
      </c>
      <c r="D74" s="345"/>
      <c r="E74" s="343"/>
      <c r="F74" s="325" t="s">
        <v>702</v>
      </c>
      <c r="G74" s="362" t="s">
        <v>682</v>
      </c>
      <c r="H74" s="345"/>
      <c r="I74" s="343"/>
      <c r="J74" s="325" t="s">
        <v>702</v>
      </c>
      <c r="K74" s="354" t="s">
        <v>683</v>
      </c>
      <c r="L74" s="343"/>
      <c r="M74" s="345"/>
      <c r="N74" s="325" t="s">
        <v>702</v>
      </c>
      <c r="O74" s="354" t="s">
        <v>688</v>
      </c>
      <c r="P74" s="363"/>
      <c r="Q74" s="343"/>
      <c r="R74" s="325" t="s">
        <v>702</v>
      </c>
      <c r="S74" s="354" t="s">
        <v>689</v>
      </c>
      <c r="T74" s="343"/>
      <c r="U74" s="343"/>
      <c r="V74" s="325" t="s">
        <v>702</v>
      </c>
      <c r="W74" s="354" t="s">
        <v>690</v>
      </c>
      <c r="X74" s="343"/>
      <c r="Y74" s="343"/>
      <c r="Z74" s="343"/>
      <c r="AA74" s="345"/>
      <c r="AB74" s="343"/>
      <c r="AC74" s="343"/>
      <c r="AD74" s="291"/>
      <c r="AE74" s="267"/>
      <c r="AF74" s="268"/>
      <c r="AG74" s="262"/>
      <c r="AJ74" s="269"/>
      <c r="AK74" s="274">
        <v>7.2</v>
      </c>
    </row>
    <row r="75" spans="1:37" ht="5.0999999999999996" customHeight="1" x14ac:dyDescent="0.25">
      <c r="A75" s="343"/>
      <c r="B75" s="343"/>
      <c r="C75" s="354"/>
      <c r="D75" s="345"/>
      <c r="E75" s="343"/>
      <c r="F75" s="343"/>
      <c r="G75" s="344"/>
      <c r="H75" s="343"/>
      <c r="I75" s="343"/>
      <c r="J75" s="343"/>
      <c r="K75" s="354"/>
      <c r="L75" s="343"/>
      <c r="M75" s="344"/>
      <c r="N75" s="343"/>
      <c r="O75" s="344"/>
      <c r="P75" s="343"/>
      <c r="Q75" s="343"/>
      <c r="R75" s="343"/>
      <c r="S75" s="344"/>
      <c r="T75" s="343"/>
      <c r="U75" s="343"/>
      <c r="V75" s="343"/>
      <c r="W75" s="344"/>
      <c r="X75" s="343"/>
      <c r="Y75" s="343"/>
      <c r="Z75" s="343"/>
      <c r="AA75" s="343"/>
      <c r="AB75" s="343"/>
      <c r="AC75" s="343"/>
      <c r="AD75" s="291"/>
      <c r="AE75" s="267"/>
      <c r="AF75" s="268"/>
      <c r="AG75" s="262"/>
      <c r="AJ75" s="269"/>
      <c r="AK75" s="274">
        <v>7.3</v>
      </c>
    </row>
    <row r="76" spans="1:37" ht="13.5" customHeight="1" x14ac:dyDescent="0.25">
      <c r="A76" s="343"/>
      <c r="B76" s="325" t="s">
        <v>705</v>
      </c>
      <c r="C76" s="354" t="s">
        <v>691</v>
      </c>
      <c r="D76" s="345"/>
      <c r="E76" s="343"/>
      <c r="F76" s="325" t="s">
        <v>705</v>
      </c>
      <c r="G76" s="354" t="s">
        <v>692</v>
      </c>
      <c r="H76" s="345"/>
      <c r="I76" s="343"/>
      <c r="J76" s="325" t="s">
        <v>702</v>
      </c>
      <c r="K76" s="354" t="s">
        <v>693</v>
      </c>
      <c r="L76" s="343"/>
      <c r="M76" s="343"/>
      <c r="N76" s="325" t="s">
        <v>702</v>
      </c>
      <c r="O76" s="354" t="s">
        <v>694</v>
      </c>
      <c r="P76" s="343"/>
      <c r="Q76" s="343"/>
      <c r="R76" s="325" t="s">
        <v>705</v>
      </c>
      <c r="S76" s="354" t="s">
        <v>695</v>
      </c>
      <c r="T76" s="345"/>
      <c r="U76" s="343"/>
      <c r="V76" s="325" t="s">
        <v>705</v>
      </c>
      <c r="W76" s="354" t="s">
        <v>696</v>
      </c>
      <c r="X76" s="343"/>
      <c r="Y76" s="343"/>
      <c r="Z76" s="343"/>
      <c r="AA76" s="343"/>
      <c r="AB76" s="345"/>
      <c r="AC76" s="345"/>
      <c r="AD76" s="291"/>
      <c r="AE76" s="267"/>
      <c r="AF76" s="268"/>
      <c r="AG76" s="262"/>
      <c r="AJ76" s="269"/>
      <c r="AK76" s="274">
        <v>7.4</v>
      </c>
    </row>
    <row r="77" spans="1:37" ht="5.0999999999999996" customHeight="1" x14ac:dyDescent="0.25">
      <c r="A77" s="343"/>
      <c r="B77" s="343"/>
      <c r="C77" s="354"/>
      <c r="D77" s="345"/>
      <c r="E77" s="343"/>
      <c r="F77" s="363"/>
      <c r="G77" s="344"/>
      <c r="H77" s="363"/>
      <c r="I77" s="343"/>
      <c r="J77" s="343"/>
      <c r="K77" s="344"/>
      <c r="L77" s="343"/>
      <c r="M77" s="344"/>
      <c r="N77" s="363"/>
      <c r="O77" s="344"/>
      <c r="P77" s="363"/>
      <c r="Q77" s="343"/>
      <c r="R77" s="363"/>
      <c r="S77" s="344"/>
      <c r="T77" s="343"/>
      <c r="U77" s="343"/>
      <c r="V77" s="343"/>
      <c r="W77" s="343"/>
      <c r="X77" s="343"/>
      <c r="Y77" s="343"/>
      <c r="Z77" s="343"/>
      <c r="AA77" s="343"/>
      <c r="AB77" s="343"/>
      <c r="AC77" s="343"/>
      <c r="AD77" s="291"/>
      <c r="AE77" s="267"/>
      <c r="AF77" s="268"/>
      <c r="AG77" s="262"/>
      <c r="AJ77" s="269"/>
      <c r="AK77" s="274">
        <v>7.5</v>
      </c>
    </row>
    <row r="78" spans="1:37" ht="13.5" customHeight="1" x14ac:dyDescent="0.25">
      <c r="A78" s="343"/>
      <c r="B78" s="325" t="s">
        <v>705</v>
      </c>
      <c r="C78" s="354" t="s">
        <v>697</v>
      </c>
      <c r="D78" s="343"/>
      <c r="E78" s="343"/>
      <c r="F78" s="325" t="s">
        <v>705</v>
      </c>
      <c r="G78" s="354" t="s">
        <v>698</v>
      </c>
      <c r="H78" s="343"/>
      <c r="I78" s="343"/>
      <c r="J78" s="325" t="s">
        <v>705</v>
      </c>
      <c r="K78" s="354" t="s">
        <v>699</v>
      </c>
      <c r="L78" s="343"/>
      <c r="M78" s="345"/>
      <c r="N78" s="325" t="s">
        <v>705</v>
      </c>
      <c r="O78" s="354" t="s">
        <v>700</v>
      </c>
      <c r="P78" s="343"/>
      <c r="Q78" s="343"/>
      <c r="R78" s="343"/>
      <c r="S78" s="343"/>
      <c r="T78" s="343"/>
      <c r="U78" s="343"/>
      <c r="V78" s="343"/>
      <c r="W78" s="343"/>
      <c r="X78" s="345"/>
      <c r="Y78" s="343"/>
      <c r="Z78" s="343"/>
      <c r="AA78" s="345"/>
      <c r="AB78" s="343"/>
      <c r="AC78" s="343"/>
      <c r="AD78" s="291"/>
      <c r="AE78" s="267"/>
      <c r="AF78" s="268"/>
      <c r="AG78" s="262"/>
      <c r="AJ78" s="269"/>
      <c r="AK78" s="274">
        <v>7.6</v>
      </c>
    </row>
    <row r="79" spans="1:37" ht="13.5" customHeight="1" x14ac:dyDescent="0.25">
      <c r="A79" s="343"/>
      <c r="B79" s="350" t="s">
        <v>79</v>
      </c>
      <c r="C79" s="345"/>
      <c r="D79" s="345"/>
      <c r="E79" s="343"/>
      <c r="F79" s="343"/>
      <c r="G79" s="343"/>
      <c r="H79" s="343"/>
      <c r="I79" s="343"/>
      <c r="J79" s="343"/>
      <c r="K79" s="343"/>
      <c r="L79" s="343"/>
      <c r="M79" s="343"/>
      <c r="N79" s="344"/>
      <c r="O79" s="343"/>
      <c r="P79" s="343"/>
      <c r="Q79" s="343"/>
      <c r="R79" s="343"/>
      <c r="S79" s="343"/>
      <c r="T79" s="343"/>
      <c r="U79" s="343"/>
      <c r="V79" s="343"/>
      <c r="W79" s="343"/>
      <c r="X79" s="343"/>
      <c r="Y79" s="343"/>
      <c r="Z79" s="343"/>
      <c r="AA79" s="343"/>
      <c r="AB79" s="343"/>
      <c r="AC79" s="343"/>
      <c r="AD79" s="291"/>
      <c r="AE79" s="267"/>
      <c r="AF79" s="268"/>
      <c r="AG79" s="262"/>
      <c r="AJ79" s="269"/>
      <c r="AK79" s="274">
        <v>7.7</v>
      </c>
    </row>
    <row r="80" spans="1:37" ht="13.5" customHeight="1" x14ac:dyDescent="0.25">
      <c r="A80" s="343"/>
      <c r="B80" s="358" t="s">
        <v>248</v>
      </c>
      <c r="C80" s="345"/>
      <c r="D80" s="345"/>
      <c r="E80" s="343"/>
      <c r="F80" s="343"/>
      <c r="G80" s="343"/>
      <c r="H80" s="343"/>
      <c r="I80" s="343"/>
      <c r="J80" s="343"/>
      <c r="K80" s="358" t="s">
        <v>249</v>
      </c>
      <c r="L80" s="343"/>
      <c r="M80" s="343"/>
      <c r="N80" s="344"/>
      <c r="O80" s="343"/>
      <c r="P80" s="343"/>
      <c r="Q80" s="343"/>
      <c r="R80" s="343"/>
      <c r="S80" s="343"/>
      <c r="T80" s="343"/>
      <c r="U80" s="343"/>
      <c r="V80" s="343"/>
      <c r="W80" s="358" t="s">
        <v>250</v>
      </c>
      <c r="X80" s="343"/>
      <c r="Y80" s="343"/>
      <c r="Z80" s="343"/>
      <c r="AA80" s="343"/>
      <c r="AB80" s="343"/>
      <c r="AC80" s="343"/>
      <c r="AD80" s="291"/>
      <c r="AE80" s="267"/>
      <c r="AF80" s="268"/>
      <c r="AG80" s="262"/>
      <c r="AJ80" s="269"/>
      <c r="AK80" s="274">
        <v>7.8</v>
      </c>
    </row>
    <row r="81" spans="1:37" ht="13.5" customHeight="1" x14ac:dyDescent="0.25">
      <c r="A81" s="343"/>
      <c r="B81" s="512" t="s">
        <v>1740</v>
      </c>
      <c r="C81" s="513"/>
      <c r="D81" s="506" t="s">
        <v>622</v>
      </c>
      <c r="E81" s="507"/>
      <c r="F81" s="507"/>
      <c r="G81" s="507"/>
      <c r="H81" s="507"/>
      <c r="I81" s="508"/>
      <c r="J81" s="344" t="s">
        <v>1627</v>
      </c>
      <c r="K81" s="512" t="s">
        <v>1628</v>
      </c>
      <c r="L81" s="512"/>
      <c r="M81" s="506" t="s">
        <v>622</v>
      </c>
      <c r="N81" s="507"/>
      <c r="O81" s="507"/>
      <c r="P81" s="508"/>
      <c r="Q81" s="521" t="s">
        <v>1629</v>
      </c>
      <c r="R81" s="512"/>
      <c r="S81" s="513"/>
      <c r="T81" s="523" t="s">
        <v>622</v>
      </c>
      <c r="U81" s="524"/>
      <c r="V81" s="344" t="s">
        <v>243</v>
      </c>
      <c r="W81" s="512" t="s">
        <v>205</v>
      </c>
      <c r="X81" s="512"/>
      <c r="Y81" s="518" t="s">
        <v>622</v>
      </c>
      <c r="Z81" s="519"/>
      <c r="AA81" s="520"/>
      <c r="AB81" s="363"/>
      <c r="AC81" s="343"/>
      <c r="AD81" s="291"/>
      <c r="AE81" s="267"/>
      <c r="AF81" s="268"/>
      <c r="AG81" s="262"/>
      <c r="AJ81" s="269"/>
      <c r="AK81" s="274">
        <v>7.9</v>
      </c>
    </row>
    <row r="82" spans="1:37" ht="13.5" customHeight="1" x14ac:dyDescent="0.25">
      <c r="A82" s="343"/>
      <c r="B82" s="356"/>
      <c r="C82" s="356"/>
      <c r="D82" s="364"/>
      <c r="E82" s="364"/>
      <c r="F82" s="364"/>
      <c r="G82" s="364"/>
      <c r="H82" s="364"/>
      <c r="I82" s="364"/>
      <c r="J82" s="344"/>
      <c r="K82" s="356"/>
      <c r="L82" s="356"/>
      <c r="M82" s="364"/>
      <c r="N82" s="364"/>
      <c r="O82" s="364"/>
      <c r="P82" s="364"/>
      <c r="Q82" s="356"/>
      <c r="R82" s="356"/>
      <c r="S82" s="356"/>
      <c r="T82" s="365"/>
      <c r="U82" s="365"/>
      <c r="V82" s="344"/>
      <c r="W82" s="356"/>
      <c r="X82" s="356"/>
      <c r="Y82" s="363"/>
      <c r="Z82" s="363"/>
      <c r="AA82" s="363"/>
      <c r="AB82" s="363"/>
      <c r="AC82" s="343"/>
      <c r="AD82" s="291"/>
      <c r="AE82" s="267"/>
      <c r="AF82" s="268"/>
      <c r="AG82" s="262"/>
      <c r="AJ82" s="269"/>
      <c r="AK82" s="274">
        <v>8</v>
      </c>
    </row>
    <row r="83" spans="1:37" ht="13.5" customHeight="1" x14ac:dyDescent="0.25">
      <c r="A83" s="343"/>
      <c r="B83" s="358" t="s">
        <v>252</v>
      </c>
      <c r="C83" s="345"/>
      <c r="D83" s="345"/>
      <c r="E83" s="343"/>
      <c r="F83" s="343"/>
      <c r="G83" s="512" t="s">
        <v>251</v>
      </c>
      <c r="H83" s="513"/>
      <c r="I83" s="518" t="s">
        <v>622</v>
      </c>
      <c r="J83" s="520"/>
      <c r="K83" s="366" t="s">
        <v>1655</v>
      </c>
      <c r="L83" s="509" t="s">
        <v>622</v>
      </c>
      <c r="M83" s="522"/>
      <c r="N83" s="344" t="s">
        <v>1656</v>
      </c>
      <c r="O83" s="343"/>
      <c r="P83" s="343"/>
      <c r="Q83" s="343"/>
      <c r="R83" s="343"/>
      <c r="S83" s="343"/>
      <c r="T83" s="343"/>
      <c r="U83" s="343"/>
      <c r="V83" s="343"/>
      <c r="W83" s="343"/>
      <c r="X83" s="343"/>
      <c r="Y83" s="343"/>
      <c r="Z83" s="343"/>
      <c r="AA83" s="343"/>
      <c r="AB83" s="343"/>
      <c r="AC83" s="343"/>
      <c r="AD83" s="291"/>
      <c r="AE83" s="267"/>
      <c r="AF83" s="268"/>
      <c r="AG83" s="262"/>
      <c r="AJ83" s="269"/>
      <c r="AK83" s="274">
        <v>8.1</v>
      </c>
    </row>
    <row r="84" spans="1:37" ht="6.6" customHeight="1" x14ac:dyDescent="0.25">
      <c r="A84" s="343"/>
      <c r="B84" s="358"/>
      <c r="C84" s="345"/>
      <c r="D84" s="345"/>
      <c r="E84" s="343"/>
      <c r="F84" s="343"/>
      <c r="G84" s="343"/>
      <c r="H84" s="343"/>
      <c r="I84" s="343"/>
      <c r="J84" s="367"/>
      <c r="K84" s="368"/>
      <c r="L84" s="369"/>
      <c r="M84" s="369"/>
      <c r="N84" s="369"/>
      <c r="O84" s="344"/>
      <c r="P84" s="343"/>
      <c r="Q84" s="343"/>
      <c r="R84" s="343"/>
      <c r="S84" s="343"/>
      <c r="T84" s="343"/>
      <c r="U84" s="343"/>
      <c r="V84" s="343"/>
      <c r="W84" s="343"/>
      <c r="X84" s="343"/>
      <c r="Y84" s="343"/>
      <c r="Z84" s="343"/>
      <c r="AA84" s="343"/>
      <c r="AB84" s="343"/>
      <c r="AC84" s="343"/>
      <c r="AD84" s="291"/>
      <c r="AE84" s="267"/>
      <c r="AF84" s="268"/>
      <c r="AG84" s="262"/>
      <c r="AJ84" s="269"/>
      <c r="AK84" s="274">
        <v>8.1999999999999993</v>
      </c>
    </row>
    <row r="85" spans="1:37" ht="13.5" customHeight="1" x14ac:dyDescent="0.25">
      <c r="A85" s="343"/>
      <c r="B85" s="512" t="s">
        <v>1653</v>
      </c>
      <c r="C85" s="513"/>
      <c r="D85" s="509" t="s">
        <v>622</v>
      </c>
      <c r="E85" s="510"/>
      <c r="F85" s="370" t="s">
        <v>578</v>
      </c>
      <c r="G85" s="343"/>
      <c r="H85" s="512" t="s">
        <v>1654</v>
      </c>
      <c r="I85" s="513"/>
      <c r="J85" s="509" t="s">
        <v>622</v>
      </c>
      <c r="K85" s="522"/>
      <c r="L85" s="370" t="s">
        <v>578</v>
      </c>
      <c r="M85" s="343"/>
      <c r="N85" s="512" t="s">
        <v>577</v>
      </c>
      <c r="O85" s="513"/>
      <c r="P85" s="509" t="s">
        <v>622</v>
      </c>
      <c r="Q85" s="510"/>
      <c r="R85" s="370" t="s">
        <v>579</v>
      </c>
      <c r="S85" s="343"/>
      <c r="T85" s="371"/>
      <c r="U85" s="371"/>
      <c r="V85" s="347"/>
      <c r="W85" s="343"/>
      <c r="X85" s="343"/>
      <c r="Y85" s="343"/>
      <c r="Z85" s="343"/>
      <c r="AA85" s="343"/>
      <c r="AB85" s="343"/>
      <c r="AC85" s="343"/>
      <c r="AD85" s="291"/>
      <c r="AE85" s="267"/>
      <c r="AF85" s="268"/>
      <c r="AG85" s="262"/>
      <c r="AJ85" s="269"/>
      <c r="AK85" s="274">
        <v>8.3000000000000007</v>
      </c>
    </row>
    <row r="86" spans="1:37" ht="13.5" customHeight="1" x14ac:dyDescent="0.25">
      <c r="A86" s="343"/>
      <c r="B86" s="343"/>
      <c r="C86" s="345"/>
      <c r="D86" s="369"/>
      <c r="E86" s="369"/>
      <c r="F86" s="347"/>
      <c r="G86" s="343"/>
      <c r="H86" s="343"/>
      <c r="I86" s="343"/>
      <c r="J86" s="369"/>
      <c r="K86" s="369"/>
      <c r="L86" s="347"/>
      <c r="M86" s="343"/>
      <c r="N86" s="343"/>
      <c r="O86" s="343"/>
      <c r="P86" s="369"/>
      <c r="Q86" s="369"/>
      <c r="R86" s="347"/>
      <c r="S86" s="343"/>
      <c r="T86" s="371"/>
      <c r="U86" s="371"/>
      <c r="V86" s="347"/>
      <c r="W86" s="343"/>
      <c r="X86" s="343"/>
      <c r="Y86" s="343"/>
      <c r="Z86" s="343"/>
      <c r="AA86" s="343"/>
      <c r="AB86" s="343"/>
      <c r="AC86" s="343"/>
      <c r="AD86" s="291"/>
      <c r="AE86" s="267"/>
      <c r="AF86" s="268"/>
      <c r="AG86" s="262"/>
      <c r="AJ86" s="269"/>
      <c r="AK86" s="274">
        <v>8.4</v>
      </c>
    </row>
    <row r="87" spans="1:37" ht="6.6" customHeight="1" x14ac:dyDescent="0.25">
      <c r="A87" s="272"/>
      <c r="B87" s="272"/>
      <c r="C87" s="275"/>
      <c r="D87" s="307"/>
      <c r="E87" s="307"/>
      <c r="F87" s="277"/>
      <c r="G87" s="272"/>
      <c r="H87" s="272"/>
      <c r="I87" s="272"/>
      <c r="J87" s="307"/>
      <c r="K87" s="307"/>
      <c r="L87" s="277"/>
      <c r="M87" s="272"/>
      <c r="N87" s="272"/>
      <c r="O87" s="272"/>
      <c r="P87" s="307"/>
      <c r="Q87" s="307"/>
      <c r="R87" s="277"/>
      <c r="S87" s="272"/>
      <c r="T87" s="309"/>
      <c r="U87" s="309"/>
      <c r="V87" s="277"/>
      <c r="W87" s="272"/>
      <c r="X87" s="272"/>
      <c r="Y87" s="272"/>
      <c r="Z87" s="272"/>
      <c r="AA87" s="272"/>
      <c r="AB87" s="272"/>
      <c r="AC87" s="272"/>
      <c r="AD87" s="291"/>
      <c r="AE87" s="267"/>
      <c r="AF87" s="268"/>
      <c r="AG87" s="262"/>
      <c r="AJ87" s="269"/>
      <c r="AK87" s="274">
        <v>8.5</v>
      </c>
    </row>
    <row r="88" spans="1:37" ht="13.5" customHeight="1" x14ac:dyDescent="0.25">
      <c r="A88" s="272"/>
      <c r="B88" s="372" t="s">
        <v>2680</v>
      </c>
      <c r="C88" s="272"/>
      <c r="D88" s="272"/>
      <c r="E88" s="272"/>
      <c r="F88" s="272"/>
      <c r="G88" s="272"/>
      <c r="H88" s="272"/>
      <c r="I88" s="272"/>
      <c r="J88" s="272"/>
      <c r="K88" s="272"/>
      <c r="L88" s="272"/>
      <c r="M88" s="272"/>
      <c r="N88" s="272"/>
      <c r="O88" s="272"/>
      <c r="P88" s="272"/>
      <c r="Q88" s="272"/>
      <c r="R88" s="272"/>
      <c r="S88" s="373"/>
      <c r="T88" s="272"/>
      <c r="U88" s="272"/>
      <c r="V88" s="272"/>
      <c r="W88" s="272"/>
      <c r="X88" s="275"/>
      <c r="Y88" s="272"/>
      <c r="Z88" s="272"/>
      <c r="AA88" s="275"/>
      <c r="AB88" s="272"/>
      <c r="AC88" s="272"/>
      <c r="AD88" s="291"/>
      <c r="AE88" s="267"/>
      <c r="AF88" s="268"/>
      <c r="AG88" s="262"/>
      <c r="AJ88" s="269"/>
      <c r="AK88" s="274">
        <v>8.6</v>
      </c>
    </row>
    <row r="89" spans="1:37" ht="13.5" customHeight="1" x14ac:dyDescent="0.25">
      <c r="A89" s="272"/>
      <c r="B89" s="272"/>
      <c r="C89" s="511" t="s">
        <v>1832</v>
      </c>
      <c r="D89" s="511"/>
      <c r="E89" s="511"/>
      <c r="F89" s="511"/>
      <c r="G89" s="511"/>
      <c r="H89" s="511"/>
      <c r="I89" s="511"/>
      <c r="J89" s="511"/>
      <c r="K89" s="272"/>
      <c r="L89" s="511" t="s">
        <v>1831</v>
      </c>
      <c r="M89" s="511"/>
      <c r="N89" s="511"/>
      <c r="O89" s="272"/>
      <c r="P89" s="272"/>
      <c r="Q89" s="511" t="s">
        <v>583</v>
      </c>
      <c r="R89" s="511"/>
      <c r="S89" s="511"/>
      <c r="T89" s="511"/>
      <c r="U89" s="511"/>
      <c r="V89" s="511"/>
      <c r="W89" s="511"/>
      <c r="X89" s="511"/>
      <c r="Y89" s="272"/>
      <c r="Z89" s="511" t="s">
        <v>1831</v>
      </c>
      <c r="AA89" s="511"/>
      <c r="AB89" s="511"/>
      <c r="AC89" s="272"/>
      <c r="AD89" s="291"/>
      <c r="AE89" s="267"/>
      <c r="AF89" s="268"/>
      <c r="AG89" s="262"/>
      <c r="AJ89" s="269"/>
      <c r="AK89" s="274">
        <v>8.6999999999999993</v>
      </c>
    </row>
    <row r="90" spans="1:37" ht="13.5" customHeight="1" x14ac:dyDescent="0.25">
      <c r="A90" s="272"/>
      <c r="B90" s="272" t="s">
        <v>716</v>
      </c>
      <c r="C90" s="503"/>
      <c r="D90" s="504"/>
      <c r="E90" s="504"/>
      <c r="F90" s="504"/>
      <c r="G90" s="504"/>
      <c r="H90" s="504"/>
      <c r="I90" s="504"/>
      <c r="J90" s="505"/>
      <c r="K90" s="374"/>
      <c r="L90" s="397"/>
      <c r="M90" s="398"/>
      <c r="N90" s="399"/>
      <c r="O90" s="375"/>
      <c r="P90" s="272" t="s">
        <v>717</v>
      </c>
      <c r="Q90" s="503"/>
      <c r="R90" s="504"/>
      <c r="S90" s="504"/>
      <c r="T90" s="504"/>
      <c r="U90" s="504"/>
      <c r="V90" s="504"/>
      <c r="W90" s="504"/>
      <c r="X90" s="505"/>
      <c r="Y90" s="374"/>
      <c r="Z90" s="397"/>
      <c r="AA90" s="398"/>
      <c r="AB90" s="399"/>
      <c r="AC90" s="272"/>
      <c r="AD90" s="376"/>
      <c r="AJ90" s="269"/>
      <c r="AK90" s="274">
        <v>8.8000000000000007</v>
      </c>
    </row>
    <row r="91" spans="1:37" ht="5.0999999999999996" customHeight="1" x14ac:dyDescent="0.25">
      <c r="A91" s="272"/>
      <c r="B91" s="282"/>
      <c r="C91" s="275"/>
      <c r="D91" s="275"/>
      <c r="E91" s="272"/>
      <c r="F91" s="272"/>
      <c r="G91" s="272"/>
      <c r="H91" s="272"/>
      <c r="I91" s="272"/>
      <c r="J91" s="272"/>
      <c r="K91" s="272"/>
      <c r="L91" s="272"/>
      <c r="M91" s="272"/>
      <c r="N91" s="283"/>
      <c r="O91" s="272"/>
      <c r="P91" s="272"/>
      <c r="Q91" s="272"/>
      <c r="R91" s="272"/>
      <c r="S91" s="272"/>
      <c r="T91" s="272"/>
      <c r="U91" s="272"/>
      <c r="V91" s="272"/>
      <c r="W91" s="272"/>
      <c r="X91" s="272"/>
      <c r="Y91" s="272"/>
      <c r="Z91" s="272"/>
      <c r="AA91" s="272"/>
      <c r="AB91" s="272"/>
      <c r="AC91" s="272"/>
      <c r="AD91" s="262"/>
      <c r="AJ91" s="269"/>
      <c r="AK91" s="274">
        <v>8.9</v>
      </c>
    </row>
    <row r="92" spans="1:37" ht="13.5" customHeight="1" x14ac:dyDescent="0.25">
      <c r="A92" s="272"/>
      <c r="B92" s="272" t="s">
        <v>718</v>
      </c>
      <c r="C92" s="503"/>
      <c r="D92" s="504"/>
      <c r="E92" s="504"/>
      <c r="F92" s="504"/>
      <c r="G92" s="504"/>
      <c r="H92" s="504"/>
      <c r="I92" s="504"/>
      <c r="J92" s="505"/>
      <c r="K92" s="374"/>
      <c r="L92" s="397"/>
      <c r="M92" s="398"/>
      <c r="N92" s="399"/>
      <c r="O92" s="375"/>
      <c r="P92" s="272" t="s">
        <v>719</v>
      </c>
      <c r="Q92" s="503"/>
      <c r="R92" s="504"/>
      <c r="S92" s="504"/>
      <c r="T92" s="504"/>
      <c r="U92" s="504"/>
      <c r="V92" s="504"/>
      <c r="W92" s="504"/>
      <c r="X92" s="505"/>
      <c r="Y92" s="374"/>
      <c r="Z92" s="397"/>
      <c r="AA92" s="398"/>
      <c r="AB92" s="399"/>
      <c r="AC92" s="375"/>
      <c r="AD92" s="262"/>
      <c r="AJ92" s="269"/>
      <c r="AK92" s="274">
        <v>9</v>
      </c>
    </row>
    <row r="93" spans="1:37" ht="5.0999999999999996" customHeight="1" x14ac:dyDescent="0.25">
      <c r="A93" s="272"/>
      <c r="B93" s="272"/>
      <c r="C93" s="272"/>
      <c r="D93" s="272"/>
      <c r="E93" s="377"/>
      <c r="F93" s="377"/>
      <c r="G93" s="377"/>
      <c r="H93" s="377"/>
      <c r="I93" s="377"/>
      <c r="J93" s="377"/>
      <c r="K93" s="377"/>
      <c r="L93" s="377"/>
      <c r="M93" s="377"/>
      <c r="N93" s="377"/>
      <c r="O93" s="272"/>
      <c r="P93" s="272"/>
      <c r="Q93" s="272"/>
      <c r="R93" s="272"/>
      <c r="S93" s="377"/>
      <c r="T93" s="377"/>
      <c r="U93" s="377"/>
      <c r="V93" s="377"/>
      <c r="W93" s="377"/>
      <c r="X93" s="377"/>
      <c r="Y93" s="377"/>
      <c r="Z93" s="377"/>
      <c r="AA93" s="377"/>
      <c r="AB93" s="377"/>
      <c r="AC93" s="272"/>
      <c r="AD93" s="262"/>
      <c r="AJ93" s="269"/>
      <c r="AK93" s="274">
        <v>9.1</v>
      </c>
    </row>
    <row r="94" spans="1:37" ht="13.5" customHeight="1" x14ac:dyDescent="0.25">
      <c r="A94" s="272"/>
      <c r="B94" s="272" t="s">
        <v>720</v>
      </c>
      <c r="C94" s="503"/>
      <c r="D94" s="504"/>
      <c r="E94" s="504"/>
      <c r="F94" s="504"/>
      <c r="G94" s="504"/>
      <c r="H94" s="504"/>
      <c r="I94" s="504"/>
      <c r="J94" s="505"/>
      <c r="K94" s="374"/>
      <c r="L94" s="397"/>
      <c r="M94" s="398"/>
      <c r="N94" s="399"/>
      <c r="O94" s="375"/>
      <c r="P94" s="272" t="s">
        <v>721</v>
      </c>
      <c r="Q94" s="503"/>
      <c r="R94" s="504"/>
      <c r="S94" s="504"/>
      <c r="T94" s="504"/>
      <c r="U94" s="504"/>
      <c r="V94" s="504"/>
      <c r="W94" s="504"/>
      <c r="X94" s="505"/>
      <c r="Y94" s="374"/>
      <c r="Z94" s="397"/>
      <c r="AA94" s="398"/>
      <c r="AB94" s="399"/>
      <c r="AC94" s="375"/>
      <c r="AD94" s="262"/>
      <c r="AJ94" s="269"/>
      <c r="AK94" s="274">
        <v>9.1999999999999993</v>
      </c>
    </row>
    <row r="95" spans="1:37" ht="5.0999999999999996" customHeight="1" x14ac:dyDescent="0.25">
      <c r="A95" s="272"/>
      <c r="B95" s="272"/>
      <c r="C95" s="272"/>
      <c r="D95" s="272"/>
      <c r="E95" s="377"/>
      <c r="F95" s="377"/>
      <c r="G95" s="377"/>
      <c r="H95" s="377"/>
      <c r="I95" s="377"/>
      <c r="J95" s="377"/>
      <c r="K95" s="377"/>
      <c r="L95" s="377"/>
      <c r="M95" s="377"/>
      <c r="N95" s="377"/>
      <c r="O95" s="272"/>
      <c r="P95" s="272"/>
      <c r="Q95" s="272"/>
      <c r="R95" s="272"/>
      <c r="S95" s="377"/>
      <c r="T95" s="377"/>
      <c r="U95" s="377"/>
      <c r="V95" s="377"/>
      <c r="W95" s="377"/>
      <c r="X95" s="377"/>
      <c r="Y95" s="377"/>
      <c r="Z95" s="377"/>
      <c r="AA95" s="377"/>
      <c r="AB95" s="377"/>
      <c r="AC95" s="272"/>
      <c r="AD95" s="262"/>
      <c r="AJ95" s="269"/>
      <c r="AK95" s="274">
        <v>9.3000000000000007</v>
      </c>
    </row>
    <row r="96" spans="1:37" ht="13.5" customHeight="1" x14ac:dyDescent="0.25">
      <c r="A96" s="272"/>
      <c r="B96" s="272" t="s">
        <v>722</v>
      </c>
      <c r="C96" s="503"/>
      <c r="D96" s="504"/>
      <c r="E96" s="504"/>
      <c r="F96" s="504"/>
      <c r="G96" s="504"/>
      <c r="H96" s="504"/>
      <c r="I96" s="504"/>
      <c r="J96" s="505"/>
      <c r="K96" s="374"/>
      <c r="L96" s="397"/>
      <c r="M96" s="398"/>
      <c r="N96" s="399"/>
      <c r="O96" s="375"/>
      <c r="P96" s="272" t="s">
        <v>723</v>
      </c>
      <c r="Q96" s="503"/>
      <c r="R96" s="504"/>
      <c r="S96" s="504"/>
      <c r="T96" s="504"/>
      <c r="U96" s="504"/>
      <c r="V96" s="504"/>
      <c r="W96" s="504"/>
      <c r="X96" s="505"/>
      <c r="Y96" s="374"/>
      <c r="Z96" s="397"/>
      <c r="AA96" s="398"/>
      <c r="AB96" s="399"/>
      <c r="AC96" s="375"/>
      <c r="AD96" s="262"/>
      <c r="AJ96" s="269"/>
      <c r="AK96" s="274">
        <v>9.4</v>
      </c>
    </row>
    <row r="97" spans="1:37" ht="5.0999999999999996" customHeight="1" x14ac:dyDescent="0.25">
      <c r="A97" s="272"/>
      <c r="B97" s="272"/>
      <c r="C97" s="272"/>
      <c r="D97" s="272"/>
      <c r="E97" s="377"/>
      <c r="F97" s="377"/>
      <c r="G97" s="377"/>
      <c r="H97" s="377"/>
      <c r="I97" s="377"/>
      <c r="J97" s="377"/>
      <c r="K97" s="377"/>
      <c r="L97" s="377"/>
      <c r="M97" s="377"/>
      <c r="N97" s="377"/>
      <c r="O97" s="272"/>
      <c r="P97" s="272"/>
      <c r="Q97" s="272"/>
      <c r="R97" s="272"/>
      <c r="S97" s="377"/>
      <c r="T97" s="377"/>
      <c r="U97" s="377"/>
      <c r="V97" s="377"/>
      <c r="W97" s="377"/>
      <c r="X97" s="377"/>
      <c r="Y97" s="377"/>
      <c r="Z97" s="377"/>
      <c r="AA97" s="377"/>
      <c r="AB97" s="377"/>
      <c r="AC97" s="272"/>
      <c r="AD97" s="262"/>
      <c r="AJ97" s="269"/>
      <c r="AK97" s="274">
        <v>9.5</v>
      </c>
    </row>
    <row r="98" spans="1:37" ht="13.5" customHeight="1" x14ac:dyDescent="0.25">
      <c r="A98" s="272"/>
      <c r="B98" s="272" t="s">
        <v>724</v>
      </c>
      <c r="C98" s="503"/>
      <c r="D98" s="504"/>
      <c r="E98" s="504"/>
      <c r="F98" s="504"/>
      <c r="G98" s="504"/>
      <c r="H98" s="504"/>
      <c r="I98" s="504"/>
      <c r="J98" s="505"/>
      <c r="K98" s="374"/>
      <c r="L98" s="397"/>
      <c r="M98" s="398"/>
      <c r="N98" s="399"/>
      <c r="O98" s="375"/>
      <c r="P98" s="272" t="s">
        <v>725</v>
      </c>
      <c r="Q98" s="503"/>
      <c r="R98" s="504"/>
      <c r="S98" s="504"/>
      <c r="T98" s="504"/>
      <c r="U98" s="504"/>
      <c r="V98" s="504"/>
      <c r="W98" s="504"/>
      <c r="X98" s="505"/>
      <c r="Y98" s="374"/>
      <c r="Z98" s="397"/>
      <c r="AA98" s="398"/>
      <c r="AB98" s="399"/>
      <c r="AC98" s="375"/>
      <c r="AD98" s="262"/>
      <c r="AJ98" s="269"/>
      <c r="AK98" s="274">
        <v>9.6</v>
      </c>
    </row>
    <row r="99" spans="1:37" ht="5.0999999999999996" customHeight="1" x14ac:dyDescent="0.25">
      <c r="A99" s="272"/>
      <c r="B99" s="272"/>
      <c r="C99" s="272"/>
      <c r="D99" s="272"/>
      <c r="E99" s="377"/>
      <c r="F99" s="377"/>
      <c r="G99" s="377"/>
      <c r="H99" s="377"/>
      <c r="I99" s="377"/>
      <c r="J99" s="377"/>
      <c r="K99" s="377"/>
      <c r="L99" s="377"/>
      <c r="M99" s="377"/>
      <c r="N99" s="377"/>
      <c r="O99" s="272"/>
      <c r="P99" s="272"/>
      <c r="Q99" s="272"/>
      <c r="R99" s="272"/>
      <c r="S99" s="377"/>
      <c r="T99" s="377"/>
      <c r="U99" s="377"/>
      <c r="V99" s="377"/>
      <c r="W99" s="377"/>
      <c r="X99" s="377"/>
      <c r="Y99" s="377"/>
      <c r="Z99" s="377"/>
      <c r="AA99" s="377"/>
      <c r="AB99" s="377"/>
      <c r="AC99" s="272"/>
      <c r="AD99" s="262"/>
      <c r="AJ99" s="269"/>
      <c r="AK99" s="274">
        <v>9.6999999999999993</v>
      </c>
    </row>
    <row r="100" spans="1:37" ht="13.5" customHeight="1" x14ac:dyDescent="0.25">
      <c r="A100" s="272"/>
      <c r="B100" s="272" t="s">
        <v>726</v>
      </c>
      <c r="C100" s="503"/>
      <c r="D100" s="504"/>
      <c r="E100" s="504"/>
      <c r="F100" s="504"/>
      <c r="G100" s="504"/>
      <c r="H100" s="504"/>
      <c r="I100" s="504"/>
      <c r="J100" s="505"/>
      <c r="K100" s="374"/>
      <c r="L100" s="397"/>
      <c r="M100" s="398"/>
      <c r="N100" s="399"/>
      <c r="O100" s="375"/>
      <c r="P100" s="272" t="s">
        <v>727</v>
      </c>
      <c r="Q100" s="503"/>
      <c r="R100" s="504"/>
      <c r="S100" s="504"/>
      <c r="T100" s="504"/>
      <c r="U100" s="504"/>
      <c r="V100" s="504"/>
      <c r="W100" s="504"/>
      <c r="X100" s="505"/>
      <c r="Y100" s="374"/>
      <c r="Z100" s="397"/>
      <c r="AA100" s="398"/>
      <c r="AB100" s="399"/>
      <c r="AC100" s="375"/>
      <c r="AD100" s="262"/>
      <c r="AJ100" s="269"/>
      <c r="AK100" s="274">
        <v>9.8000000000000007</v>
      </c>
    </row>
    <row r="101" spans="1:37" ht="5.0999999999999996" customHeight="1" x14ac:dyDescent="0.25">
      <c r="A101" s="272"/>
      <c r="B101" s="272"/>
      <c r="C101" s="272"/>
      <c r="D101" s="272"/>
      <c r="E101" s="377"/>
      <c r="F101" s="377"/>
      <c r="G101" s="377"/>
      <c r="H101" s="377"/>
      <c r="I101" s="377"/>
      <c r="J101" s="377"/>
      <c r="K101" s="377"/>
      <c r="L101" s="377"/>
      <c r="M101" s="377"/>
      <c r="N101" s="377"/>
      <c r="O101" s="272"/>
      <c r="P101" s="272"/>
      <c r="Q101" s="272"/>
      <c r="R101" s="272"/>
      <c r="S101" s="377"/>
      <c r="T101" s="377"/>
      <c r="U101" s="377"/>
      <c r="V101" s="377"/>
      <c r="W101" s="377"/>
      <c r="X101" s="377"/>
      <c r="Y101" s="377"/>
      <c r="Z101" s="377"/>
      <c r="AA101" s="377"/>
      <c r="AB101" s="377"/>
      <c r="AC101" s="272"/>
      <c r="AD101" s="262"/>
      <c r="AK101" s="274">
        <v>9.9</v>
      </c>
    </row>
    <row r="102" spans="1:37" ht="13.5" customHeight="1" x14ac:dyDescent="0.25">
      <c r="A102" s="272"/>
      <c r="B102" s="272" t="s">
        <v>728</v>
      </c>
      <c r="C102" s="503"/>
      <c r="D102" s="504"/>
      <c r="E102" s="504"/>
      <c r="F102" s="504"/>
      <c r="G102" s="504"/>
      <c r="H102" s="504"/>
      <c r="I102" s="504"/>
      <c r="J102" s="505"/>
      <c r="K102" s="374"/>
      <c r="L102" s="397"/>
      <c r="M102" s="398"/>
      <c r="N102" s="399"/>
      <c r="O102" s="375"/>
      <c r="P102" s="272" t="s">
        <v>729</v>
      </c>
      <c r="Q102" s="503"/>
      <c r="R102" s="504"/>
      <c r="S102" s="504"/>
      <c r="T102" s="504"/>
      <c r="U102" s="504"/>
      <c r="V102" s="504"/>
      <c r="W102" s="504"/>
      <c r="X102" s="505"/>
      <c r="Y102" s="374"/>
      <c r="Z102" s="397"/>
      <c r="AA102" s="398"/>
      <c r="AB102" s="399"/>
      <c r="AC102" s="375"/>
      <c r="AD102" s="262"/>
      <c r="AK102" s="274">
        <v>10</v>
      </c>
    </row>
    <row r="103" spans="1:37" ht="5.0999999999999996" customHeight="1" x14ac:dyDescent="0.25">
      <c r="A103" s="272"/>
      <c r="B103" s="272"/>
      <c r="C103" s="272"/>
      <c r="D103" s="272"/>
      <c r="E103" s="377"/>
      <c r="F103" s="377"/>
      <c r="G103" s="377"/>
      <c r="H103" s="377"/>
      <c r="I103" s="377"/>
      <c r="J103" s="377"/>
      <c r="K103" s="377"/>
      <c r="L103" s="377"/>
      <c r="M103" s="377"/>
      <c r="N103" s="377"/>
      <c r="O103" s="272"/>
      <c r="P103" s="272"/>
      <c r="Q103" s="272"/>
      <c r="R103" s="272"/>
      <c r="S103" s="377"/>
      <c r="T103" s="377"/>
      <c r="U103" s="377"/>
      <c r="V103" s="377"/>
      <c r="W103" s="377"/>
      <c r="X103" s="377"/>
      <c r="Y103" s="377"/>
      <c r="Z103" s="377"/>
      <c r="AA103" s="377"/>
      <c r="AB103" s="377"/>
      <c r="AC103" s="272"/>
      <c r="AD103" s="262"/>
      <c r="AK103" s="262" t="s">
        <v>582</v>
      </c>
    </row>
    <row r="104" spans="1:37" ht="13.5" customHeight="1" x14ac:dyDescent="0.25">
      <c r="A104" s="272"/>
      <c r="B104" s="272" t="s">
        <v>730</v>
      </c>
      <c r="C104" s="503"/>
      <c r="D104" s="504"/>
      <c r="E104" s="504"/>
      <c r="F104" s="504"/>
      <c r="G104" s="504"/>
      <c r="H104" s="504"/>
      <c r="I104" s="504"/>
      <c r="J104" s="505"/>
      <c r="K104" s="374"/>
      <c r="L104" s="397"/>
      <c r="M104" s="398"/>
      <c r="N104" s="399"/>
      <c r="O104" s="375"/>
      <c r="P104" s="272" t="s">
        <v>731</v>
      </c>
      <c r="Q104" s="503"/>
      <c r="R104" s="504"/>
      <c r="S104" s="504"/>
      <c r="T104" s="504"/>
      <c r="U104" s="504"/>
      <c r="V104" s="504"/>
      <c r="W104" s="504"/>
      <c r="X104" s="505"/>
      <c r="Y104" s="374"/>
      <c r="Z104" s="397"/>
      <c r="AA104" s="398"/>
      <c r="AB104" s="399"/>
      <c r="AC104" s="375"/>
      <c r="AD104" s="262"/>
    </row>
    <row r="105" spans="1:37" ht="5.0999999999999996" customHeight="1" x14ac:dyDescent="0.25">
      <c r="A105" s="272"/>
      <c r="B105" s="272"/>
      <c r="C105" s="272"/>
      <c r="D105" s="272"/>
      <c r="E105" s="377"/>
      <c r="F105" s="377"/>
      <c r="G105" s="377"/>
      <c r="H105" s="377"/>
      <c r="I105" s="377"/>
      <c r="J105" s="377"/>
      <c r="K105" s="377"/>
      <c r="L105" s="377"/>
      <c r="M105" s="377"/>
      <c r="N105" s="377"/>
      <c r="O105" s="272"/>
      <c r="P105" s="272"/>
      <c r="Q105" s="272"/>
      <c r="R105" s="272"/>
      <c r="S105" s="377"/>
      <c r="T105" s="377"/>
      <c r="U105" s="377"/>
      <c r="V105" s="377"/>
      <c r="W105" s="377"/>
      <c r="X105" s="377"/>
      <c r="Y105" s="377"/>
      <c r="Z105" s="377"/>
      <c r="AA105" s="377"/>
      <c r="AB105" s="377"/>
      <c r="AC105" s="272"/>
      <c r="AD105" s="262"/>
    </row>
    <row r="106" spans="1:37" ht="13.5" customHeight="1" x14ac:dyDescent="0.25">
      <c r="A106" s="272"/>
      <c r="B106" s="272" t="s">
        <v>732</v>
      </c>
      <c r="C106" s="503"/>
      <c r="D106" s="504"/>
      <c r="E106" s="504"/>
      <c r="F106" s="504"/>
      <c r="G106" s="504"/>
      <c r="H106" s="504"/>
      <c r="I106" s="504"/>
      <c r="J106" s="505"/>
      <c r="K106" s="374"/>
      <c r="L106" s="397"/>
      <c r="M106" s="398"/>
      <c r="N106" s="399"/>
      <c r="O106" s="375"/>
      <c r="P106" s="272" t="s">
        <v>733</v>
      </c>
      <c r="Q106" s="503"/>
      <c r="R106" s="504"/>
      <c r="S106" s="504"/>
      <c r="T106" s="504"/>
      <c r="U106" s="504"/>
      <c r="V106" s="504"/>
      <c r="W106" s="504"/>
      <c r="X106" s="505"/>
      <c r="Y106" s="374"/>
      <c r="Z106" s="397"/>
      <c r="AA106" s="398"/>
      <c r="AB106" s="399"/>
      <c r="AC106" s="375"/>
      <c r="AD106" s="262"/>
    </row>
    <row r="107" spans="1:37" ht="5.0999999999999996" customHeight="1" x14ac:dyDescent="0.25">
      <c r="A107" s="272"/>
      <c r="B107" s="272"/>
      <c r="C107" s="272"/>
      <c r="D107" s="272"/>
      <c r="E107" s="377"/>
      <c r="F107" s="377"/>
      <c r="G107" s="377"/>
      <c r="H107" s="377"/>
      <c r="I107" s="377"/>
      <c r="J107" s="377"/>
      <c r="K107" s="377"/>
      <c r="L107" s="377"/>
      <c r="M107" s="377"/>
      <c r="N107" s="377"/>
      <c r="O107" s="272"/>
      <c r="P107" s="272"/>
      <c r="Q107" s="272"/>
      <c r="R107" s="272"/>
      <c r="S107" s="377"/>
      <c r="T107" s="377"/>
      <c r="U107" s="377"/>
      <c r="V107" s="377"/>
      <c r="W107" s="377"/>
      <c r="X107" s="377"/>
      <c r="Y107" s="377"/>
      <c r="Z107" s="377"/>
      <c r="AA107" s="377"/>
      <c r="AB107" s="377"/>
      <c r="AC107" s="272"/>
      <c r="AD107" s="262"/>
    </row>
    <row r="108" spans="1:37" ht="13.5" customHeight="1" x14ac:dyDescent="0.25">
      <c r="A108" s="272"/>
      <c r="B108" s="272" t="s">
        <v>734</v>
      </c>
      <c r="C108" s="503"/>
      <c r="D108" s="504"/>
      <c r="E108" s="504"/>
      <c r="F108" s="504"/>
      <c r="G108" s="504"/>
      <c r="H108" s="504"/>
      <c r="I108" s="504"/>
      <c r="J108" s="505"/>
      <c r="K108" s="374"/>
      <c r="L108" s="397"/>
      <c r="M108" s="398"/>
      <c r="N108" s="399"/>
      <c r="O108" s="375"/>
      <c r="P108" s="272" t="s">
        <v>735</v>
      </c>
      <c r="Q108" s="503"/>
      <c r="R108" s="504"/>
      <c r="S108" s="504"/>
      <c r="T108" s="504"/>
      <c r="U108" s="504"/>
      <c r="V108" s="504"/>
      <c r="W108" s="504"/>
      <c r="X108" s="505"/>
      <c r="Y108" s="374"/>
      <c r="Z108" s="397"/>
      <c r="AA108" s="398"/>
      <c r="AB108" s="399"/>
      <c r="AC108" s="375"/>
      <c r="AD108" s="262"/>
    </row>
    <row r="109" spans="1:37" ht="13.5" customHeight="1" x14ac:dyDescent="0.25">
      <c r="A109" s="272"/>
      <c r="B109" s="378" t="s">
        <v>585</v>
      </c>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62"/>
    </row>
    <row r="110" spans="1:37" ht="5.0999999999999996" customHeight="1" x14ac:dyDescent="0.25">
      <c r="A110" s="272"/>
      <c r="B110" s="379"/>
      <c r="C110" s="379"/>
      <c r="D110" s="379"/>
      <c r="E110" s="379"/>
      <c r="F110" s="379"/>
      <c r="G110" s="379"/>
      <c r="H110" s="379"/>
      <c r="I110" s="379"/>
      <c r="J110" s="379"/>
      <c r="K110" s="379"/>
      <c r="L110" s="379"/>
      <c r="M110" s="379"/>
      <c r="N110" s="379"/>
      <c r="O110" s="283"/>
      <c r="P110" s="380"/>
      <c r="Q110" s="380"/>
      <c r="R110" s="380"/>
      <c r="S110" s="380"/>
      <c r="T110" s="380"/>
      <c r="U110" s="380"/>
      <c r="V110" s="380"/>
      <c r="W110" s="380"/>
      <c r="X110" s="380"/>
      <c r="Y110" s="294"/>
      <c r="Z110" s="272"/>
      <c r="AA110" s="272"/>
      <c r="AB110" s="272"/>
      <c r="AC110" s="272"/>
      <c r="AD110" s="262"/>
    </row>
    <row r="111" spans="1:37" ht="11.45" customHeight="1" x14ac:dyDescent="0.25">
      <c r="A111" s="272"/>
      <c r="B111" s="502" t="s">
        <v>2479</v>
      </c>
      <c r="C111" s="502"/>
      <c r="D111" s="502"/>
      <c r="E111" s="502"/>
      <c r="F111" s="502"/>
      <c r="G111" s="502"/>
      <c r="H111" s="502"/>
      <c r="I111" s="502"/>
      <c r="J111" s="502"/>
      <c r="K111" s="502"/>
      <c r="L111" s="502"/>
      <c r="M111" s="502"/>
      <c r="N111" s="502"/>
      <c r="O111" s="283"/>
      <c r="P111" s="380"/>
      <c r="Q111" s="380"/>
      <c r="R111" s="380"/>
      <c r="S111" s="380"/>
      <c r="T111" s="380"/>
      <c r="U111" s="380"/>
      <c r="V111" s="380"/>
      <c r="W111" s="380"/>
      <c r="X111" s="380"/>
      <c r="Y111" s="294"/>
      <c r="Z111" s="272"/>
      <c r="AA111" s="272"/>
      <c r="AB111" s="272"/>
      <c r="AC111" s="272"/>
      <c r="AD111" s="262"/>
    </row>
    <row r="112" spans="1:37" x14ac:dyDescent="0.25">
      <c r="A112" s="275"/>
      <c r="B112" s="502"/>
      <c r="C112" s="502"/>
      <c r="D112" s="502"/>
      <c r="E112" s="502"/>
      <c r="F112" s="502"/>
      <c r="G112" s="502"/>
      <c r="H112" s="502"/>
      <c r="I112" s="502"/>
      <c r="J112" s="502"/>
      <c r="K112" s="502"/>
      <c r="L112" s="502"/>
      <c r="M112" s="502"/>
      <c r="N112" s="502"/>
      <c r="O112" s="283"/>
      <c r="P112" s="283"/>
      <c r="Q112" s="283"/>
      <c r="R112" s="275"/>
      <c r="S112" s="275"/>
      <c r="T112" s="275"/>
      <c r="U112" s="275"/>
      <c r="V112" s="275"/>
      <c r="W112" s="275"/>
      <c r="X112" s="275"/>
      <c r="Y112" s="275"/>
      <c r="Z112" s="275"/>
      <c r="AA112" s="275"/>
      <c r="AB112" s="275"/>
      <c r="AC112" s="275"/>
      <c r="AD112" s="262"/>
    </row>
    <row r="113" spans="1:30" ht="13.5" customHeight="1" x14ac:dyDescent="0.25">
      <c r="A113" s="275"/>
      <c r="B113" s="283"/>
      <c r="C113" s="381" t="s">
        <v>2478</v>
      </c>
      <c r="D113" s="283"/>
      <c r="E113" s="283"/>
      <c r="F113" s="283"/>
      <c r="G113" s="283"/>
      <c r="H113" s="283"/>
      <c r="I113" s="283"/>
      <c r="J113" s="283"/>
      <c r="K113" s="283"/>
      <c r="L113" s="283"/>
      <c r="M113" s="283"/>
      <c r="N113" s="283"/>
      <c r="O113" s="283"/>
      <c r="P113" s="283"/>
      <c r="Q113" s="283"/>
      <c r="R113" s="275"/>
      <c r="S113" s="275"/>
      <c r="T113" s="275"/>
      <c r="U113" s="275"/>
      <c r="V113" s="275"/>
      <c r="W113" s="275"/>
      <c r="X113" s="275"/>
      <c r="Y113" s="275"/>
      <c r="Z113" s="275"/>
      <c r="AA113" s="275"/>
      <c r="AB113" s="275"/>
      <c r="AC113" s="275"/>
      <c r="AD113" s="262"/>
    </row>
    <row r="114" spans="1:30" ht="13.5" customHeight="1" x14ac:dyDescent="0.25">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262"/>
    </row>
    <row r="115" spans="1:30" ht="13.5" customHeight="1" x14ac:dyDescent="0.25">
      <c r="A115" s="261"/>
      <c r="B115" s="261"/>
      <c r="C115" s="261"/>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2"/>
    </row>
    <row r="116" spans="1:30" ht="13.5" customHeight="1" x14ac:dyDescent="0.25">
      <c r="A116" s="261"/>
      <c r="B116" s="261"/>
      <c r="C116" s="261"/>
      <c r="D116" s="261"/>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2"/>
    </row>
    <row r="117" spans="1:30" ht="13.5" customHeight="1" x14ac:dyDescent="0.25">
      <c r="A117" s="261"/>
      <c r="B117" s="261"/>
      <c r="C117" s="261"/>
      <c r="D117" s="261"/>
      <c r="E117" s="261"/>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2"/>
    </row>
    <row r="118" spans="1:30" x14ac:dyDescent="0.25">
      <c r="A118" s="261"/>
      <c r="B118" s="261"/>
      <c r="C118" s="261"/>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2"/>
    </row>
    <row r="119" spans="1:30" x14ac:dyDescent="0.25">
      <c r="A119" s="261"/>
      <c r="B119" s="261"/>
      <c r="C119" s="261"/>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2"/>
    </row>
    <row r="120" spans="1:30" x14ac:dyDescent="0.25">
      <c r="A120" s="261"/>
      <c r="B120" s="261"/>
      <c r="C120" s="261"/>
      <c r="D120" s="261"/>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2"/>
    </row>
    <row r="121" spans="1:30" x14ac:dyDescent="0.25">
      <c r="A121" s="261"/>
      <c r="B121" s="261"/>
      <c r="C121" s="261"/>
      <c r="D121" s="261"/>
      <c r="E121" s="261"/>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2"/>
    </row>
    <row r="122" spans="1:30" x14ac:dyDescent="0.25">
      <c r="A122" s="261"/>
      <c r="B122" s="261"/>
      <c r="C122" s="261"/>
      <c r="D122" s="261"/>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2"/>
    </row>
    <row r="123" spans="1:30" x14ac:dyDescent="0.25">
      <c r="A123" s="261"/>
      <c r="B123" s="261"/>
      <c r="C123" s="261"/>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2"/>
    </row>
    <row r="124" spans="1:30" x14ac:dyDescent="0.25">
      <c r="A124" s="261"/>
      <c r="B124" s="261"/>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2"/>
    </row>
    <row r="125" spans="1:30" x14ac:dyDescent="0.25">
      <c r="A125" s="261"/>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2"/>
    </row>
    <row r="126" spans="1:30" x14ac:dyDescent="0.25">
      <c r="A126" s="261"/>
      <c r="B126" s="261"/>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2"/>
    </row>
    <row r="127" spans="1:30" x14ac:dyDescent="0.25">
      <c r="A127" s="261"/>
      <c r="B127" s="26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2"/>
    </row>
    <row r="128" spans="1:30" x14ac:dyDescent="0.25">
      <c r="A128" s="261"/>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2"/>
    </row>
    <row r="129" spans="1:30" x14ac:dyDescent="0.25">
      <c r="A129" s="26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2"/>
    </row>
    <row r="130" spans="1:30" x14ac:dyDescent="0.25">
      <c r="A130" s="26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2"/>
    </row>
    <row r="131" spans="1:30" x14ac:dyDescent="0.25">
      <c r="A131" s="26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2"/>
    </row>
    <row r="132" spans="1:30" x14ac:dyDescent="0.25">
      <c r="A132" s="26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2"/>
    </row>
    <row r="133" spans="1:30" x14ac:dyDescent="0.25">
      <c r="A133" s="26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2"/>
    </row>
    <row r="134" spans="1:30" x14ac:dyDescent="0.25">
      <c r="A134" s="26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2"/>
    </row>
    <row r="135" spans="1:30" x14ac:dyDescent="0.25">
      <c r="A135" s="26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2"/>
    </row>
    <row r="136" spans="1:30" x14ac:dyDescent="0.25">
      <c r="A136" s="26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2"/>
    </row>
    <row r="137" spans="1:30" x14ac:dyDescent="0.25">
      <c r="A137" s="261"/>
      <c r="B137" s="261"/>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2"/>
    </row>
    <row r="138" spans="1:30" x14ac:dyDescent="0.25">
      <c r="A138" s="261"/>
      <c r="B138" s="261"/>
      <c r="C138" s="261"/>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2"/>
    </row>
    <row r="139" spans="1:30" x14ac:dyDescent="0.25">
      <c r="A139" s="261"/>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2"/>
    </row>
    <row r="140" spans="1:30" x14ac:dyDescent="0.25">
      <c r="A140" s="261"/>
      <c r="B140" s="261"/>
      <c r="C140" s="261"/>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2"/>
    </row>
    <row r="141" spans="1:30" x14ac:dyDescent="0.25">
      <c r="A141" s="261"/>
      <c r="B141" s="261"/>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2"/>
    </row>
    <row r="142" spans="1:30" x14ac:dyDescent="0.25">
      <c r="A142" s="261"/>
      <c r="B142" s="261"/>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2"/>
    </row>
    <row r="143" spans="1:30" x14ac:dyDescent="0.25">
      <c r="A143" s="261"/>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2"/>
    </row>
    <row r="144" spans="1:30" x14ac:dyDescent="0.25">
      <c r="A144" s="261"/>
      <c r="B144" s="261"/>
      <c r="C144" s="261"/>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2"/>
    </row>
    <row r="145" spans="1:30" x14ac:dyDescent="0.25">
      <c r="A145" s="261"/>
      <c r="B145" s="261"/>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2"/>
    </row>
    <row r="146" spans="1:30" x14ac:dyDescent="0.25">
      <c r="AD146" s="262"/>
    </row>
    <row r="147" spans="1:30" x14ac:dyDescent="0.25">
      <c r="AD147" s="262"/>
    </row>
    <row r="148" spans="1:30" x14ac:dyDescent="0.25">
      <c r="AD148" s="262"/>
    </row>
    <row r="149" spans="1:30" x14ac:dyDescent="0.25">
      <c r="AD149" s="262"/>
    </row>
    <row r="150" spans="1:30" x14ac:dyDescent="0.25">
      <c r="AD150" s="262"/>
    </row>
  </sheetData>
  <sheetProtection algorithmName="SHA-512" hashValue="Bwpew7n3pNmOOVZA6PTKFuVsc5BqMvVKrHT/7rEJ3m8lABfag7a20tPsphhMSSUBFG+4/xogURSeIGicdsXIrw==" saltValue="EnugKp8A4xhW4NRJj98aiw==" spinCount="100000" sheet="1" objects="1" scenarios="1" selectLockedCells="1"/>
  <mergeCells count="122">
    <mergeCell ref="B53:C53"/>
    <mergeCell ref="D53:I53"/>
    <mergeCell ref="K53:L53"/>
    <mergeCell ref="B29:C29"/>
    <mergeCell ref="G27:H27"/>
    <mergeCell ref="B34:E34"/>
    <mergeCell ref="B37:D37"/>
    <mergeCell ref="I27:J27"/>
    <mergeCell ref="L27:M27"/>
    <mergeCell ref="B31:F32"/>
    <mergeCell ref="M32:N32"/>
    <mergeCell ref="J85:K85"/>
    <mergeCell ref="B65:D65"/>
    <mergeCell ref="B59:F60"/>
    <mergeCell ref="C98:J98"/>
    <mergeCell ref="C96:J96"/>
    <mergeCell ref="L98:N98"/>
    <mergeCell ref="C89:J89"/>
    <mergeCell ref="L89:N89"/>
    <mergeCell ref="C90:J90"/>
    <mergeCell ref="L90:N90"/>
    <mergeCell ref="I83:J83"/>
    <mergeCell ref="L83:M83"/>
    <mergeCell ref="K81:L81"/>
    <mergeCell ref="A1:AC2"/>
    <mergeCell ref="G32:K32"/>
    <mergeCell ref="O32:R32"/>
    <mergeCell ref="U32:X32"/>
    <mergeCell ref="B9:D9"/>
    <mergeCell ref="D29:E29"/>
    <mergeCell ref="B3:F4"/>
    <mergeCell ref="S4:T4"/>
    <mergeCell ref="U4:X4"/>
    <mergeCell ref="G4:K4"/>
    <mergeCell ref="B6:E6"/>
    <mergeCell ref="B25:C25"/>
    <mergeCell ref="D25:I25"/>
    <mergeCell ref="M4:N4"/>
    <mergeCell ref="W25:X25"/>
    <mergeCell ref="Y25:AA25"/>
    <mergeCell ref="K25:L25"/>
    <mergeCell ref="M25:P25"/>
    <mergeCell ref="Q25:S25"/>
    <mergeCell ref="T25:U25"/>
    <mergeCell ref="J29:K29"/>
    <mergeCell ref="O4:R4"/>
    <mergeCell ref="T6:Z6"/>
    <mergeCell ref="T34:Z34"/>
    <mergeCell ref="P29:Q29"/>
    <mergeCell ref="S32:T32"/>
    <mergeCell ref="H29:I29"/>
    <mergeCell ref="N29:O29"/>
    <mergeCell ref="Y53:AA53"/>
    <mergeCell ref="G55:H55"/>
    <mergeCell ref="I55:J55"/>
    <mergeCell ref="L55:M55"/>
    <mergeCell ref="M53:P53"/>
    <mergeCell ref="Q53:S53"/>
    <mergeCell ref="T53:U53"/>
    <mergeCell ref="W53:X53"/>
    <mergeCell ref="T62:Z62"/>
    <mergeCell ref="B62:E62"/>
    <mergeCell ref="B57:C57"/>
    <mergeCell ref="W81:X81"/>
    <mergeCell ref="Y81:AA81"/>
    <mergeCell ref="Q81:S81"/>
    <mergeCell ref="D57:E57"/>
    <mergeCell ref="J57:K57"/>
    <mergeCell ref="M81:P81"/>
    <mergeCell ref="T81:U81"/>
    <mergeCell ref="B81:C81"/>
    <mergeCell ref="U60:X60"/>
    <mergeCell ref="H57:I57"/>
    <mergeCell ref="N57:O57"/>
    <mergeCell ref="P57:Q57"/>
    <mergeCell ref="G60:K60"/>
    <mergeCell ref="Z106:AB106"/>
    <mergeCell ref="Z108:AB108"/>
    <mergeCell ref="Q108:X108"/>
    <mergeCell ref="Q106:X106"/>
    <mergeCell ref="O60:R60"/>
    <mergeCell ref="D81:I81"/>
    <mergeCell ref="D85:E85"/>
    <mergeCell ref="Z92:AB92"/>
    <mergeCell ref="P85:Q85"/>
    <mergeCell ref="L104:N104"/>
    <mergeCell ref="Z90:AB90"/>
    <mergeCell ref="Q89:X89"/>
    <mergeCell ref="Z89:AB89"/>
    <mergeCell ref="Q90:X90"/>
    <mergeCell ref="L108:N108"/>
    <mergeCell ref="C102:J102"/>
    <mergeCell ref="C104:J104"/>
    <mergeCell ref="C106:J106"/>
    <mergeCell ref="L106:N106"/>
    <mergeCell ref="C108:J108"/>
    <mergeCell ref="B85:C85"/>
    <mergeCell ref="H85:I85"/>
    <mergeCell ref="N85:O85"/>
    <mergeCell ref="G83:H83"/>
    <mergeCell ref="Z104:AB104"/>
    <mergeCell ref="Z100:AB100"/>
    <mergeCell ref="Q102:X102"/>
    <mergeCell ref="Z94:AB94"/>
    <mergeCell ref="Z102:AB102"/>
    <mergeCell ref="Q96:X96"/>
    <mergeCell ref="Z96:AB96"/>
    <mergeCell ref="Q98:X98"/>
    <mergeCell ref="Z98:AB98"/>
    <mergeCell ref="Q100:X100"/>
    <mergeCell ref="B111:N112"/>
    <mergeCell ref="Q94:X94"/>
    <mergeCell ref="L92:N92"/>
    <mergeCell ref="C94:J94"/>
    <mergeCell ref="C92:J92"/>
    <mergeCell ref="Q104:X104"/>
    <mergeCell ref="L102:N102"/>
    <mergeCell ref="L96:N96"/>
    <mergeCell ref="L94:N94"/>
    <mergeCell ref="Q92:X92"/>
    <mergeCell ref="C100:J100"/>
    <mergeCell ref="L100:N100"/>
  </mergeCells>
  <phoneticPr fontId="3"/>
  <dataValidations xWindow="215" yWindow="542" count="23">
    <dataValidation type="list" allowBlank="1" showInputMessage="1" showErrorMessage="1" promptTitle="市区町村名" prompt="設定上必要なため、必ずご入力下さい" sqref="U4:X4 U32:X32 U60:X60" xr:uid="{00000000-0002-0000-0100-000000000000}">
      <formula1>INDIRECT(O4)</formula1>
    </dataValidation>
    <dataValidation imeMode="halfAlpha" allowBlank="1" showInputMessage="1" showErrorMessage="1" sqref="R93:AB93 R107:AB107 R103:AB103 R101:AB101 R99:AB99 R97:AB97 Q92:Q108 D93:N93 R105:AB105 R95:AB95 D107:N107 D105:N105 D103:N103 D101:N101 D99:N99 D97:N97 D95:N95 C92:C108 Q90" xr:uid="{00000000-0002-0000-0100-000001000000}"/>
    <dataValidation imeMode="hiragana" allowBlank="1" showInputMessage="1" showErrorMessage="1" sqref="Z108:AB108 L108:N108 L106:N106 L104:N104 L102:N102 L100:N100 L98:N98 L96:N96 L94:N94 Z106:AB106 Z104:AB104 Z102:AB102 Z100:AB100 Z98:AB98 Z96:AB96 Z94:AB94 Z92:AB92 L92:N92 Z90:AB90 Z32:AC32 Z60:AC60 Z4:AC4" xr:uid="{00000000-0002-0000-0100-000002000000}"/>
    <dataValidation imeMode="hiragana" allowBlank="1" showInputMessage="1" showErrorMessage="1" promptTitle="氏名" prompt="管理上必要がありましたらご入力下さい" sqref="L90:N90" xr:uid="{00000000-0002-0000-0100-000003000000}"/>
    <dataValidation imeMode="halfAlpha" allowBlank="1" showInputMessage="1" showErrorMessage="1" promptTitle="アラートメール送信アドレス" prompt="サイト開設後でも追加できます。詳しくはヘルプのシートをご参照下さい" sqref="C90:J90" xr:uid="{00000000-0002-0000-0100-000004000000}"/>
    <dataValidation type="list" allowBlank="1" showInputMessage="1" showErrorMessage="1" sqref="Y25:AA25 Y81:AA81 Y53:AA53" xr:uid="{00000000-0002-0000-0100-000005000000}">
      <formula1>$AM$31:$AM$34</formula1>
    </dataValidation>
    <dataValidation type="list" allowBlank="1" showInputMessage="1" showErrorMessage="1" sqref="B13 V74 E66:K66 R74 N74 J74 F74 Z72 V72 R72 N72 J72 F72 F76 F78 B78 B76 B72 B74 J76 J78 N78 N76 R76 V76 Z69 V69 R69 N69 J69 F69 B69 V46 E38:K38 R46 N46 J46 F46 Z44 V44 R44 N44 J44 F44 F48 F50 B50 B48 B44 B46 J48 J50 N50 N48 R48 V48 Z41 V41 R41 N41 J41 F41 B41 V18 E10:K10 R18 N18 J18 F18 Z16 V16 R16 N16 J16 F16 F20 F22 B22 B20 B16 B18 J20 J22 N22 N20 R20 V20 Z13 V13 R13 N13 J13 F13" xr:uid="{00000000-0002-0000-0100-000006000000}">
      <formula1>$AE$1:$AE$2</formula1>
    </dataValidation>
    <dataValidation type="list" allowBlank="1" showInputMessage="1" showErrorMessage="1" sqref="Q10 Q66 Q38" xr:uid="{00000000-0002-0000-0100-000007000000}">
      <formula1>$AF$34:$AF$57</formula1>
    </dataValidation>
    <dataValidation type="list" allowBlank="1" showInputMessage="1" showErrorMessage="1" promptTitle="配信許可時刻" prompt="24時間許可の場合は、0時～0時にして下さい" sqref="N10 N66 N38" xr:uid="{00000000-0002-0000-0100-000008000000}">
      <formula1>$AF$34:$AF$57</formula1>
    </dataValidation>
    <dataValidation type="list" allowBlank="1" showInputMessage="1" showErrorMessage="1" sqref="M25:P25 M81:P81 M53:P53" xr:uid="{00000000-0002-0000-0100-000009000000}">
      <formula1>$AM$17:$AM$22</formula1>
    </dataValidation>
    <dataValidation type="list" allowBlank="1" showInputMessage="1" showErrorMessage="1" sqref="T25:U25 T81:U81 T53:U53" xr:uid="{00000000-0002-0000-0100-00000A000000}">
      <formula1>$AM$24:$AM$29</formula1>
    </dataValidation>
    <dataValidation type="list" allowBlank="1" showInputMessage="1" showErrorMessage="1" sqref="O60:R60 O4:R4 O32:R32" xr:uid="{00000000-0002-0000-0100-00000B000000}">
      <formula1>$AI$1:$AI$48</formula1>
    </dataValidation>
    <dataValidation type="list" allowBlank="1" showInputMessage="1" showErrorMessage="1" sqref="N62 N6 N34" xr:uid="{00000000-0002-0000-0100-00000C000000}">
      <formula1>$AG$1:$AG$39</formula1>
    </dataValidation>
    <dataValidation type="list" allowBlank="1" showInputMessage="1" showErrorMessage="1" sqref="G62 G6 G34" xr:uid="{00000000-0002-0000-0100-00000D000000}">
      <formula1>$AF$1:$AF$32</formula1>
    </dataValidation>
    <dataValidation type="list" allowBlank="1" showInputMessage="1" showErrorMessage="1" sqref="L55:M55 M84:N84 L83:M83 M28:N28 L27:M27 M56:N56" xr:uid="{00000000-0002-0000-0100-00000E000000}">
      <formula1>$AN$2:$AN$27</formula1>
    </dataValidation>
    <dataValidation type="list" imeMode="halfAlpha" allowBlank="1" showInputMessage="1" showErrorMessage="1" sqref="J29 J85 J57" xr:uid="{00000000-0002-0000-0100-00000F000000}">
      <formula1>$AK$2:$AK$103</formula1>
    </dataValidation>
    <dataValidation type="list" imeMode="halfAlpha" allowBlank="1" showInputMessage="1" showErrorMessage="1" sqref="P29:Q29 P85:Q85 P57:Q57" xr:uid="{00000000-0002-0000-0100-000010000000}">
      <formula1>$AL$2:$AL$62</formula1>
    </dataValidation>
    <dataValidation type="list" allowBlank="1" showInputMessage="1" showErrorMessage="1" sqref="P62 P6 I6 R6 P34 I34 R34 R62 I62" xr:uid="{00000000-0002-0000-0100-000011000000}">
      <formula1>$AH$1:$AH$62</formula1>
    </dataValidation>
    <dataValidation type="list" allowBlank="1" showInputMessage="1" showErrorMessage="1" sqref="K62 K6 K34" xr:uid="{00000000-0002-0000-0100-000012000000}">
      <formula1>$AH$1:$AH$61</formula1>
    </dataValidation>
    <dataValidation type="list" allowBlank="1" showInputMessage="1" showErrorMessage="1" promptTitle="24時間先降水量予測アラート" prompt="今後24時間以内の1時間あたりに設定値以上の降水が予測されるとメールが発信されます。" sqref="D25:I25 D81:I81 D53:I53" xr:uid="{00000000-0002-0000-0100-000013000000}">
      <formula1>$AM$2:$AM$16</formula1>
    </dataValidation>
    <dataValidation type="list" allowBlank="1" showInputMessage="1" showErrorMessage="1" promptTitle="高波・強風予測アラート" prompt="選択時刻の今後72時間以内に有義波高・最大波高・最大風速のいずれかが基準値を超える場合のみに配信されるメール(高波・強風のみ設定が可能)。作業可否判断になります。_x000a_データは毎日1・7・13・19時頃に更新されます。" sqref="I27:J27 I83:J83 I55:J55" xr:uid="{00000000-0002-0000-0100-000014000000}">
      <formula1>$AN$2:$AN$27</formula1>
    </dataValidation>
    <dataValidation type="list" imeMode="halfAlpha" allowBlank="1" showErrorMessage="1" sqref="D29:E29 D85:E85 D57:E57" xr:uid="{00000000-0002-0000-0100-000015000000}">
      <formula1>$AK$2:$AK$103</formula1>
    </dataValidation>
    <dataValidation imeMode="hiragana" allowBlank="1" showInputMessage="1" showErrorMessage="1" promptTitle="予測地点登録について" prompt="KAIHOの沿岸波浪予測地点登録は、頂いた予測地点（緯度経度）で予測値を取得できない場合がございます。その際には、頂いた地点（緯度経度）から、予測値の取得が可能な地点へとずらして登録させて頂く場合がございますので、ご了承ください。" sqref="G4:K4 G32:K32 G60:K60" xr:uid="{00000000-0002-0000-0100-000016000000}"/>
  </dataValidations>
  <hyperlinks>
    <hyperlink ref="T6:AB6" r:id="rId1" tooltip="こちらで住所から緯度経度を検索できます" display="google geocordingで緯度経度検索" xr:uid="{00000000-0004-0000-0100-000000000000}"/>
    <hyperlink ref="T34:AB34" r:id="rId2" tooltip="こちらで住所から緯度経度を検索できます" display="google geocordingで緯度経度検索" xr:uid="{00000000-0004-0000-0100-000001000000}"/>
    <hyperlink ref="T62:AB62" r:id="rId3" tooltip="こちらで住所から緯度経度を検索できます" display="google geocordingで緯度経度検索" xr:uid="{00000000-0004-0000-0100-000002000000}"/>
    <hyperlink ref="T6:Z6" r:id="rId4" tooltip="こちらで住所から緯度経度を検索できます" display="google geocordingで緯度経度検索" xr:uid="{00000000-0004-0000-0100-000003000000}"/>
  </hyperlinks>
  <printOptions horizontalCentered="1"/>
  <pageMargins left="0.39370078740157483" right="0.39370078740157483" top="0" bottom="0" header="0.23622047244094491" footer="0.19685039370078741"/>
  <pageSetup paperSize="9" scale="68" orientation="portrait" verticalDpi="300"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AK220"/>
  <sheetViews>
    <sheetView topLeftCell="A4" zoomScale="85" zoomScaleNormal="75" zoomScaleSheetLayoutView="100" workbookViewId="0">
      <selection sqref="A1:AE2"/>
    </sheetView>
  </sheetViews>
  <sheetFormatPr defaultColWidth="9" defaultRowHeight="13.5" x14ac:dyDescent="0.15"/>
  <cols>
    <col min="1" max="31" width="3.625" customWidth="1"/>
  </cols>
  <sheetData>
    <row r="1" spans="1:37" x14ac:dyDescent="0.15">
      <c r="A1" s="556" t="s">
        <v>2401</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1"/>
      <c r="AG1" s="1"/>
      <c r="AH1" s="1"/>
      <c r="AI1" s="1"/>
      <c r="AJ1" s="1"/>
      <c r="AK1" s="1"/>
    </row>
    <row r="2" spans="1:37" x14ac:dyDescent="0.1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1"/>
      <c r="AG2" s="1"/>
      <c r="AH2" s="1"/>
      <c r="AI2" s="1"/>
      <c r="AJ2" s="1"/>
      <c r="AK2" s="1"/>
    </row>
    <row r="3" spans="1:37" ht="14.25"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23"/>
      <c r="AF3" s="1"/>
      <c r="AG3" s="1"/>
      <c r="AH3" s="1"/>
      <c r="AI3" s="1"/>
      <c r="AJ3" s="1"/>
      <c r="AK3" s="1"/>
    </row>
    <row r="4" spans="1:37"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24"/>
      <c r="AF4" s="1"/>
      <c r="AG4" s="1"/>
      <c r="AH4" s="1"/>
      <c r="AI4" s="1"/>
      <c r="AJ4" s="1"/>
      <c r="AK4" s="1"/>
    </row>
    <row r="5" spans="1:37" ht="14.25" thickBo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9"/>
      <c r="AF5" s="1"/>
      <c r="AG5" s="1"/>
      <c r="AH5" s="1"/>
      <c r="AI5" s="1"/>
      <c r="AJ5" s="1"/>
      <c r="AK5" s="1"/>
    </row>
    <row r="6" spans="1:37" ht="22.5" thickTop="1" thickBot="1" x14ac:dyDescent="0.2">
      <c r="A6" s="6"/>
      <c r="B6" s="6" t="s">
        <v>618</v>
      </c>
      <c r="C6" s="6"/>
      <c r="D6" s="558" t="s">
        <v>82</v>
      </c>
      <c r="E6" s="559"/>
      <c r="F6" s="559"/>
      <c r="G6" s="559"/>
      <c r="H6" s="559"/>
      <c r="I6" s="559"/>
      <c r="J6" s="559"/>
      <c r="K6" s="559"/>
      <c r="L6" s="559"/>
      <c r="M6" s="559"/>
      <c r="N6" s="559"/>
      <c r="O6" s="559"/>
      <c r="P6" s="559"/>
      <c r="Q6" s="559"/>
      <c r="R6" s="559"/>
      <c r="S6" s="559"/>
      <c r="T6" s="560"/>
      <c r="U6" s="6" t="s">
        <v>617</v>
      </c>
      <c r="V6" s="25"/>
      <c r="W6" s="26"/>
      <c r="X6" s="27"/>
      <c r="Y6" s="27"/>
      <c r="Z6" s="27"/>
      <c r="AA6" s="27"/>
      <c r="AB6" s="27"/>
      <c r="AC6" s="27"/>
      <c r="AD6" s="27"/>
      <c r="AE6" s="27"/>
      <c r="AF6" s="1"/>
      <c r="AG6" s="1"/>
      <c r="AH6" s="1"/>
      <c r="AI6" s="1"/>
      <c r="AJ6" s="1"/>
      <c r="AK6" s="1"/>
    </row>
    <row r="7" spans="1:37" ht="14.25" thickTop="1" x14ac:dyDescent="0.15">
      <c r="A7" s="6"/>
      <c r="B7" s="6" t="s">
        <v>2099</v>
      </c>
      <c r="C7" s="6"/>
      <c r="D7" s="6"/>
      <c r="E7" s="6"/>
      <c r="F7" s="6"/>
      <c r="G7" s="6"/>
      <c r="H7" s="6"/>
      <c r="I7" s="6"/>
      <c r="J7" s="6"/>
      <c r="K7" s="6"/>
      <c r="L7" s="6"/>
      <c r="M7" s="6"/>
      <c r="N7" s="6"/>
      <c r="O7" s="6"/>
      <c r="P7" s="6"/>
      <c r="Q7" s="6"/>
      <c r="R7" s="6"/>
      <c r="S7" s="6"/>
      <c r="T7" s="6"/>
      <c r="U7" s="6"/>
      <c r="V7" s="6"/>
      <c r="W7" s="28"/>
      <c r="X7" s="6"/>
      <c r="Y7" s="6"/>
      <c r="Z7" s="6"/>
      <c r="AA7" s="6"/>
      <c r="AB7" s="6"/>
      <c r="AC7" s="6"/>
      <c r="AD7" s="6"/>
      <c r="AE7" s="9"/>
      <c r="AF7" s="1"/>
      <c r="AG7" s="1"/>
      <c r="AH7" s="1"/>
      <c r="AI7" s="1"/>
      <c r="AJ7" s="1"/>
      <c r="AK7" s="1"/>
    </row>
    <row r="8" spans="1:37" ht="5.0999999999999996" customHeight="1" x14ac:dyDescent="0.15">
      <c r="A8" s="6"/>
      <c r="B8" s="6"/>
      <c r="C8" s="6"/>
      <c r="D8" s="6"/>
      <c r="E8" s="6"/>
      <c r="F8" s="6"/>
      <c r="G8" s="6"/>
      <c r="H8" s="6"/>
      <c r="I8" s="6"/>
      <c r="J8" s="6"/>
      <c r="K8" s="6"/>
      <c r="L8" s="6"/>
      <c r="M8" s="6"/>
      <c r="N8" s="6"/>
      <c r="O8" s="6"/>
      <c r="P8" s="6"/>
      <c r="Q8" s="6"/>
      <c r="R8" s="6"/>
      <c r="S8" s="6"/>
      <c r="T8" s="6"/>
      <c r="U8" s="29"/>
      <c r="V8" s="29"/>
      <c r="W8" s="29"/>
      <c r="X8" s="29"/>
      <c r="Y8" s="29"/>
      <c r="Z8" s="29"/>
      <c r="AA8" s="29"/>
      <c r="AB8" s="29"/>
      <c r="AC8" s="29"/>
      <c r="AD8" s="29"/>
      <c r="AE8" s="9"/>
      <c r="AF8" s="1"/>
      <c r="AG8" s="1"/>
      <c r="AH8" s="1"/>
      <c r="AI8" s="1"/>
      <c r="AJ8" s="1"/>
      <c r="AK8" s="1"/>
    </row>
    <row r="9" spans="1:37" ht="13.5" customHeight="1" x14ac:dyDescent="0.15">
      <c r="A9" s="6"/>
      <c r="B9" s="6" t="s">
        <v>556</v>
      </c>
      <c r="C9" s="6"/>
      <c r="D9" s="6"/>
      <c r="E9" s="6"/>
      <c r="F9" s="6"/>
      <c r="G9" s="6"/>
      <c r="H9" s="6"/>
      <c r="I9" s="6"/>
      <c r="J9" s="6"/>
      <c r="K9" s="6"/>
      <c r="L9" s="6" t="s">
        <v>1851</v>
      </c>
      <c r="M9" s="6"/>
      <c r="N9" s="6"/>
      <c r="O9" s="6"/>
      <c r="P9" s="6"/>
      <c r="Q9" s="9"/>
      <c r="R9" s="112"/>
      <c r="S9" s="6"/>
      <c r="T9" s="112"/>
      <c r="U9" s="30"/>
      <c r="V9" s="111"/>
      <c r="W9" s="26"/>
      <c r="X9" s="30"/>
      <c r="Y9" s="30"/>
      <c r="Z9" s="30"/>
      <c r="AA9" s="30"/>
      <c r="AB9" s="30"/>
      <c r="AC9" s="26"/>
      <c r="AD9" s="26"/>
      <c r="AE9" s="26"/>
      <c r="AF9" s="1"/>
      <c r="AG9" s="1"/>
      <c r="AH9" s="1"/>
      <c r="AI9" s="1"/>
      <c r="AJ9" s="1"/>
      <c r="AK9" s="1"/>
    </row>
    <row r="10" spans="1:37" ht="13.5" customHeight="1" x14ac:dyDescent="0.15">
      <c r="A10" s="6"/>
      <c r="B10" s="561">
        <v>2012</v>
      </c>
      <c r="C10" s="562"/>
      <c r="D10" s="6" t="s">
        <v>557</v>
      </c>
      <c r="E10" s="561">
        <v>3</v>
      </c>
      <c r="F10" s="562"/>
      <c r="G10" s="6" t="s">
        <v>558</v>
      </c>
      <c r="H10" s="561">
        <v>21</v>
      </c>
      <c r="I10" s="562"/>
      <c r="J10" s="6" t="s">
        <v>559</v>
      </c>
      <c r="K10" s="6"/>
      <c r="L10" s="563" t="s">
        <v>1734</v>
      </c>
      <c r="M10" s="564"/>
      <c r="N10" s="564"/>
      <c r="O10" s="564"/>
      <c r="P10" s="565"/>
      <c r="Q10" s="9"/>
      <c r="R10" s="113"/>
      <c r="S10" s="9"/>
      <c r="T10" s="114"/>
      <c r="U10" s="30"/>
      <c r="V10" s="111"/>
      <c r="W10" s="28"/>
      <c r="X10" s="30"/>
      <c r="Y10" s="30"/>
      <c r="Z10" s="30"/>
      <c r="AA10" s="30"/>
      <c r="AB10" s="30"/>
      <c r="AC10" s="26"/>
      <c r="AD10" s="26"/>
      <c r="AE10" s="26"/>
      <c r="AF10" s="1"/>
      <c r="AG10" s="1"/>
      <c r="AH10" s="1"/>
      <c r="AI10" s="1"/>
      <c r="AJ10" s="1"/>
      <c r="AK10" s="1"/>
    </row>
    <row r="11" spans="1:37" ht="5.0999999999999996" customHeight="1" x14ac:dyDescent="0.15">
      <c r="A11" s="6"/>
      <c r="B11" s="25"/>
      <c r="C11" s="6"/>
      <c r="D11" s="6"/>
      <c r="E11" s="6"/>
      <c r="F11" s="6"/>
      <c r="G11" s="6"/>
      <c r="H11" s="6"/>
      <c r="I11" s="6"/>
      <c r="J11" s="6"/>
      <c r="K11" s="6"/>
      <c r="L11" s="6"/>
      <c r="M11" s="6"/>
      <c r="N11" s="6"/>
      <c r="O11" s="6"/>
      <c r="P11" s="6"/>
      <c r="Q11" s="6"/>
      <c r="R11" s="6"/>
      <c r="S11" s="6"/>
      <c r="T11" s="6"/>
      <c r="U11" s="30"/>
      <c r="V11" s="30"/>
      <c r="W11" s="30"/>
      <c r="X11" s="30"/>
      <c r="Y11" s="30"/>
      <c r="Z11" s="30"/>
      <c r="AA11" s="30"/>
      <c r="AB11" s="30"/>
      <c r="AC11" s="26"/>
      <c r="AD11" s="26"/>
      <c r="AE11" s="26"/>
      <c r="AF11" s="1"/>
      <c r="AG11" s="1"/>
      <c r="AH11" s="1"/>
      <c r="AI11" s="1"/>
      <c r="AJ11" s="1"/>
      <c r="AK11" s="1"/>
    </row>
    <row r="12" spans="1:37" ht="13.5" customHeight="1" x14ac:dyDescent="0.15">
      <c r="A12" s="6"/>
      <c r="B12" s="6" t="s">
        <v>2282</v>
      </c>
      <c r="C12" s="6"/>
      <c r="D12" s="6"/>
      <c r="E12" s="6"/>
      <c r="F12" s="6"/>
      <c r="G12" s="6"/>
      <c r="H12" s="6"/>
      <c r="I12" s="6"/>
      <c r="J12" s="6"/>
      <c r="K12" s="6"/>
      <c r="L12" s="6"/>
      <c r="M12" s="6"/>
      <c r="N12" s="6"/>
      <c r="O12" s="6"/>
      <c r="P12" s="6"/>
      <c r="Q12" s="6"/>
      <c r="R12" s="6"/>
      <c r="S12" s="6"/>
      <c r="T12" s="6"/>
      <c r="U12" s="32"/>
      <c r="V12" s="32"/>
      <c r="W12" s="33"/>
      <c r="X12" s="9"/>
      <c r="Y12" s="34"/>
      <c r="Z12" s="34"/>
      <c r="AA12" s="34"/>
      <c r="AB12" s="31"/>
      <c r="AC12" s="34"/>
      <c r="AD12" s="34"/>
      <c r="AE12" s="35"/>
      <c r="AF12" s="1"/>
      <c r="AG12" s="1"/>
      <c r="AH12" s="1"/>
      <c r="AI12" s="1"/>
      <c r="AJ12" s="1"/>
      <c r="AK12" s="1"/>
    </row>
    <row r="13" spans="1:37" ht="13.5" customHeight="1" x14ac:dyDescent="0.15">
      <c r="A13" s="6"/>
      <c r="B13" s="561">
        <v>2012</v>
      </c>
      <c r="C13" s="572"/>
      <c r="D13" s="6" t="s">
        <v>557</v>
      </c>
      <c r="E13" s="561">
        <v>4</v>
      </c>
      <c r="F13" s="572"/>
      <c r="G13" s="6" t="s">
        <v>558</v>
      </c>
      <c r="H13" s="561">
        <v>1</v>
      </c>
      <c r="I13" s="562"/>
      <c r="J13" s="6" t="s">
        <v>559</v>
      </c>
      <c r="K13" s="6" t="s">
        <v>560</v>
      </c>
      <c r="L13" s="561">
        <v>2013</v>
      </c>
      <c r="M13" s="562"/>
      <c r="N13" s="6" t="s">
        <v>557</v>
      </c>
      <c r="O13" s="561">
        <v>3</v>
      </c>
      <c r="P13" s="562"/>
      <c r="Q13" s="6" t="s">
        <v>558</v>
      </c>
      <c r="R13" s="561">
        <v>31</v>
      </c>
      <c r="S13" s="562"/>
      <c r="T13" s="6" t="s">
        <v>559</v>
      </c>
      <c r="U13" s="9"/>
      <c r="V13" s="9"/>
      <c r="W13" s="34"/>
      <c r="X13" s="34"/>
      <c r="Y13" s="34"/>
      <c r="Z13" s="34"/>
      <c r="AA13" s="34"/>
      <c r="AB13" s="22" t="s">
        <v>714</v>
      </c>
      <c r="AC13" s="110" t="s">
        <v>2054</v>
      </c>
      <c r="AD13" s="34"/>
      <c r="AE13" s="35"/>
      <c r="AF13" s="1"/>
      <c r="AG13" s="1"/>
      <c r="AH13" s="1"/>
      <c r="AI13" s="1"/>
      <c r="AJ13" s="1"/>
      <c r="AK13" s="1"/>
    </row>
    <row r="14" spans="1:37" ht="13.5" customHeight="1" x14ac:dyDescent="0.15">
      <c r="A14" s="6"/>
      <c r="B14" s="25" t="str">
        <f>IF(AV3="","",IF(AJ15=0,"ご利用期間を明日以降にして下さい",IF(AV3=1,"","※3営業日以内ですとプラス15,000円かかります")))</f>
        <v/>
      </c>
      <c r="C14" s="6"/>
      <c r="D14" s="6"/>
      <c r="E14" s="6"/>
      <c r="F14" s="6"/>
      <c r="G14" s="6"/>
      <c r="H14" s="6"/>
      <c r="I14" s="6"/>
      <c r="J14" s="6"/>
      <c r="K14" s="6"/>
      <c r="L14" s="25" t="str">
        <f>IF(AO1&lt;=AO2,"","※終了日を開始日より後にして下さい")</f>
        <v/>
      </c>
      <c r="M14" s="6"/>
      <c r="N14" s="6"/>
      <c r="O14" s="6"/>
      <c r="P14" s="6"/>
      <c r="Q14" s="6"/>
      <c r="R14" s="6"/>
      <c r="S14" s="6"/>
      <c r="T14" s="6"/>
      <c r="U14" s="32"/>
      <c r="V14" s="32" t="s">
        <v>1921</v>
      </c>
      <c r="W14" s="29"/>
      <c r="X14" s="29"/>
      <c r="Y14" s="29"/>
      <c r="Z14" s="29"/>
      <c r="AA14" s="36"/>
      <c r="AB14" s="36"/>
      <c r="AC14" s="36"/>
      <c r="AD14" s="36"/>
      <c r="AE14" s="36"/>
      <c r="AF14" s="1"/>
      <c r="AG14" s="1"/>
      <c r="AH14" s="1"/>
      <c r="AI14" s="1"/>
      <c r="AJ14" s="1"/>
      <c r="AK14" s="1"/>
    </row>
    <row r="15" spans="1:37" ht="14.25" x14ac:dyDescent="0.15">
      <c r="A15" s="6"/>
      <c r="B15" s="6" t="s">
        <v>561</v>
      </c>
      <c r="C15" s="6"/>
      <c r="D15" s="6"/>
      <c r="E15" s="6"/>
      <c r="F15" s="6"/>
      <c r="G15" s="6"/>
      <c r="H15" s="6"/>
      <c r="I15" s="6"/>
      <c r="J15" s="6" t="s">
        <v>562</v>
      </c>
      <c r="K15" s="6"/>
      <c r="L15" s="6"/>
      <c r="M15" s="6"/>
      <c r="N15" s="6"/>
      <c r="O15" s="6"/>
      <c r="P15" s="6"/>
      <c r="Q15" s="6"/>
      <c r="R15" s="13" t="s">
        <v>1831</v>
      </c>
      <c r="S15" s="6"/>
      <c r="T15" s="6"/>
      <c r="U15" s="6"/>
      <c r="V15" s="13"/>
      <c r="W15" s="6" t="s">
        <v>563</v>
      </c>
      <c r="X15" s="6"/>
      <c r="Y15" s="6"/>
      <c r="Z15" s="6"/>
      <c r="AA15" s="36"/>
      <c r="AB15" s="36"/>
      <c r="AC15" s="36"/>
      <c r="AD15" s="36"/>
      <c r="AE15" s="36"/>
      <c r="AF15" s="1"/>
      <c r="AG15" s="1"/>
      <c r="AH15" s="1"/>
      <c r="AI15" s="1"/>
      <c r="AJ15" s="1"/>
      <c r="AK15" s="1"/>
    </row>
    <row r="16" spans="1:37" x14ac:dyDescent="0.15">
      <c r="A16" s="6"/>
      <c r="B16" s="566" t="s">
        <v>1854</v>
      </c>
      <c r="C16" s="567"/>
      <c r="D16" s="567"/>
      <c r="E16" s="567"/>
      <c r="F16" s="567"/>
      <c r="G16" s="567"/>
      <c r="H16" s="568"/>
      <c r="I16" s="37"/>
      <c r="J16" s="569" t="s">
        <v>1855</v>
      </c>
      <c r="K16" s="570"/>
      <c r="L16" s="570"/>
      <c r="M16" s="570"/>
      <c r="N16" s="570"/>
      <c r="O16" s="570"/>
      <c r="P16" s="571"/>
      <c r="Q16" s="37"/>
      <c r="R16" s="566" t="s">
        <v>1856</v>
      </c>
      <c r="S16" s="567"/>
      <c r="T16" s="567"/>
      <c r="U16" s="568"/>
      <c r="V16" s="37"/>
      <c r="W16" s="573" t="s">
        <v>1857</v>
      </c>
      <c r="X16" s="567"/>
      <c r="Y16" s="567"/>
      <c r="Z16" s="567"/>
      <c r="AA16" s="567"/>
      <c r="AB16" s="567"/>
      <c r="AC16" s="568"/>
      <c r="AD16" s="6"/>
      <c r="AE16" s="9"/>
      <c r="AF16" s="1"/>
      <c r="AG16" s="1"/>
      <c r="AH16" s="1"/>
      <c r="AI16" s="1"/>
      <c r="AJ16" s="1"/>
      <c r="AK16" s="1"/>
    </row>
    <row r="17" spans="1:37" x14ac:dyDescent="0.15">
      <c r="A17" s="6"/>
      <c r="B17" s="10" t="s">
        <v>123</v>
      </c>
      <c r="C17" s="6"/>
      <c r="D17" s="6"/>
      <c r="E17" s="6"/>
      <c r="F17" s="6"/>
      <c r="G17" s="6"/>
      <c r="H17" s="6"/>
      <c r="I17" s="6"/>
      <c r="J17" s="6"/>
      <c r="K17" s="6"/>
      <c r="L17" s="6"/>
      <c r="M17" s="6"/>
      <c r="N17" s="6"/>
      <c r="O17" s="6"/>
      <c r="P17" s="6"/>
      <c r="Q17" s="6"/>
      <c r="R17" s="6"/>
      <c r="S17" s="6"/>
      <c r="T17" s="6"/>
      <c r="U17" s="10" t="s">
        <v>497</v>
      </c>
      <c r="V17" s="6"/>
      <c r="W17" s="6"/>
      <c r="X17" s="6"/>
      <c r="Y17" s="6"/>
      <c r="Z17" s="10" t="s">
        <v>664</v>
      </c>
      <c r="AA17" s="6"/>
      <c r="AB17" s="6"/>
      <c r="AC17" s="6"/>
      <c r="AD17" s="6"/>
      <c r="AE17" s="9"/>
      <c r="AF17" s="1"/>
      <c r="AG17" s="1"/>
      <c r="AH17" s="1"/>
      <c r="AI17" s="1"/>
      <c r="AJ17" s="1"/>
      <c r="AK17" s="1"/>
    </row>
    <row r="18" spans="1:37" x14ac:dyDescent="0.15">
      <c r="A18" s="6"/>
      <c r="B18" s="569" t="s">
        <v>1858</v>
      </c>
      <c r="C18" s="570"/>
      <c r="D18" s="570"/>
      <c r="E18" s="570"/>
      <c r="F18" s="570"/>
      <c r="G18" s="570"/>
      <c r="H18" s="570"/>
      <c r="I18" s="570"/>
      <c r="J18" s="570"/>
      <c r="K18" s="570"/>
      <c r="L18" s="570"/>
      <c r="M18" s="570"/>
      <c r="N18" s="570"/>
      <c r="O18" s="570"/>
      <c r="P18" s="570"/>
      <c r="Q18" s="570"/>
      <c r="R18" s="570"/>
      <c r="S18" s="571"/>
      <c r="T18" s="38"/>
      <c r="U18" s="566" t="s">
        <v>1859</v>
      </c>
      <c r="V18" s="567"/>
      <c r="W18" s="567"/>
      <c r="X18" s="568"/>
      <c r="Y18" s="6"/>
      <c r="Z18" s="566" t="s">
        <v>1860</v>
      </c>
      <c r="AA18" s="567"/>
      <c r="AB18" s="567"/>
      <c r="AC18" s="568"/>
      <c r="AD18" s="6"/>
      <c r="AE18" s="9"/>
      <c r="AF18" s="1"/>
      <c r="AG18" s="1"/>
      <c r="AH18" s="1"/>
      <c r="AI18" s="1"/>
      <c r="AJ18" s="1"/>
      <c r="AK18" s="1"/>
    </row>
    <row r="19" spans="1:37" x14ac:dyDescent="0.15">
      <c r="A19" s="6"/>
      <c r="B19" s="6" t="s">
        <v>505</v>
      </c>
      <c r="C19" s="6"/>
      <c r="D19" s="6"/>
      <c r="E19" s="6"/>
      <c r="F19" s="6"/>
      <c r="G19" s="6"/>
      <c r="H19" s="6"/>
      <c r="I19" s="6"/>
      <c r="J19" s="6"/>
      <c r="K19" s="6"/>
      <c r="L19" s="6"/>
      <c r="M19" s="6"/>
      <c r="N19" s="6"/>
      <c r="O19" s="6"/>
      <c r="P19" s="6" t="s">
        <v>1850</v>
      </c>
      <c r="Q19" s="6"/>
      <c r="R19" s="6"/>
      <c r="S19" s="6"/>
      <c r="T19" s="6"/>
      <c r="U19" s="6"/>
      <c r="V19" s="6"/>
      <c r="W19" s="6"/>
      <c r="X19" s="6"/>
      <c r="Y19" s="6"/>
      <c r="Z19" s="6"/>
      <c r="AA19" s="6"/>
      <c r="AB19" s="6"/>
      <c r="AC19" s="6"/>
      <c r="AD19" s="6"/>
      <c r="AE19" s="9"/>
      <c r="AF19" s="1"/>
      <c r="AG19" s="1"/>
      <c r="AH19" s="1"/>
      <c r="AI19" s="1"/>
      <c r="AJ19" s="1"/>
      <c r="AK19" s="1"/>
    </row>
    <row r="20" spans="1:37" x14ac:dyDescent="0.15">
      <c r="A20" s="6"/>
      <c r="B20" s="569" t="s">
        <v>1861</v>
      </c>
      <c r="C20" s="574"/>
      <c r="D20" s="574"/>
      <c r="E20" s="574"/>
      <c r="F20" s="574"/>
      <c r="G20" s="574"/>
      <c r="H20" s="574"/>
      <c r="I20" s="574"/>
      <c r="J20" s="574"/>
      <c r="K20" s="574"/>
      <c r="L20" s="574"/>
      <c r="M20" s="574"/>
      <c r="N20" s="575"/>
      <c r="O20" s="39"/>
      <c r="P20" s="569" t="s">
        <v>1862</v>
      </c>
      <c r="Q20" s="570"/>
      <c r="R20" s="570"/>
      <c r="S20" s="570"/>
      <c r="T20" s="570"/>
      <c r="U20" s="570"/>
      <c r="V20" s="570"/>
      <c r="W20" s="570"/>
      <c r="X20" s="570"/>
      <c r="Y20" s="570"/>
      <c r="Z20" s="570"/>
      <c r="AA20" s="570"/>
      <c r="AB20" s="570"/>
      <c r="AC20" s="571"/>
      <c r="AD20" s="40"/>
      <c r="AE20" s="9"/>
      <c r="AF20" s="1"/>
      <c r="AG20" s="1"/>
      <c r="AH20" s="1"/>
      <c r="AI20" s="1"/>
      <c r="AJ20" s="1"/>
      <c r="AK20" s="1"/>
    </row>
    <row r="21" spans="1:37" x14ac:dyDescent="0.15">
      <c r="A21" s="6"/>
      <c r="B21" s="41" t="s">
        <v>124</v>
      </c>
      <c r="C21" s="6"/>
      <c r="D21" s="6"/>
      <c r="E21" s="6"/>
      <c r="F21" s="6"/>
      <c r="G21" s="6"/>
      <c r="H21" s="6"/>
      <c r="I21" s="6"/>
      <c r="J21" s="6"/>
      <c r="K21" s="6"/>
      <c r="L21" s="6"/>
      <c r="M21" s="6"/>
      <c r="N21" s="6"/>
      <c r="O21" s="6"/>
      <c r="P21" s="41" t="s">
        <v>125</v>
      </c>
      <c r="Q21" s="6"/>
      <c r="R21" s="6"/>
      <c r="S21" s="6"/>
      <c r="T21" s="6"/>
      <c r="U21" s="6"/>
      <c r="V21" s="6"/>
      <c r="W21" s="6"/>
      <c r="X21" s="6"/>
      <c r="Y21" s="6"/>
      <c r="Z21" s="42" t="s">
        <v>497</v>
      </c>
      <c r="AA21" s="6"/>
      <c r="AB21" s="6"/>
      <c r="AC21" s="6"/>
      <c r="AD21" s="6"/>
      <c r="AE21" s="9"/>
      <c r="AF21" s="1"/>
      <c r="AG21" s="1"/>
      <c r="AH21" s="1"/>
      <c r="AI21" s="1"/>
      <c r="AJ21" s="1"/>
      <c r="AK21" s="1"/>
    </row>
    <row r="22" spans="1:37" x14ac:dyDescent="0.15">
      <c r="A22" s="6"/>
      <c r="B22" s="569" t="s">
        <v>1863</v>
      </c>
      <c r="C22" s="570"/>
      <c r="D22" s="570"/>
      <c r="E22" s="570"/>
      <c r="F22" s="570"/>
      <c r="G22" s="570"/>
      <c r="H22" s="570"/>
      <c r="I22" s="570"/>
      <c r="J22" s="570"/>
      <c r="K22" s="570"/>
      <c r="L22" s="570"/>
      <c r="M22" s="570"/>
      <c r="N22" s="571"/>
      <c r="O22" s="6"/>
      <c r="P22" s="569" t="s">
        <v>1864</v>
      </c>
      <c r="Q22" s="570"/>
      <c r="R22" s="570"/>
      <c r="S22" s="570"/>
      <c r="T22" s="570"/>
      <c r="U22" s="570"/>
      <c r="V22" s="570"/>
      <c r="W22" s="570"/>
      <c r="X22" s="571"/>
      <c r="Y22" s="40"/>
      <c r="Z22" s="566" t="s">
        <v>1865</v>
      </c>
      <c r="AA22" s="567"/>
      <c r="AB22" s="567"/>
      <c r="AC22" s="568"/>
      <c r="AD22" s="40"/>
      <c r="AE22" s="9"/>
      <c r="AF22" s="1"/>
      <c r="AG22" s="1"/>
      <c r="AH22" s="1"/>
      <c r="AI22" s="1"/>
      <c r="AJ22" s="1"/>
      <c r="AK22" s="1"/>
    </row>
    <row r="23" spans="1:37" ht="17.25" x14ac:dyDescent="0.15">
      <c r="A23" s="6"/>
      <c r="B23" s="6"/>
      <c r="C23" s="6"/>
      <c r="D23" s="6"/>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9"/>
      <c r="AF23" s="1"/>
      <c r="AG23" s="1"/>
      <c r="AH23" s="1"/>
      <c r="AI23" s="1"/>
      <c r="AJ23" s="1"/>
      <c r="AK23" s="1"/>
    </row>
    <row r="24" spans="1:37" ht="14.25" x14ac:dyDescent="0.15">
      <c r="A24" s="6"/>
      <c r="B24" s="46" t="s">
        <v>144</v>
      </c>
      <c r="C24" s="47"/>
      <c r="D24" s="47"/>
      <c r="E24" s="47"/>
      <c r="F24" s="47"/>
      <c r="G24" s="47"/>
      <c r="H24" s="47"/>
      <c r="I24" s="47"/>
      <c r="J24" s="47"/>
      <c r="K24" s="47"/>
      <c r="L24" s="6"/>
      <c r="M24" s="45"/>
      <c r="N24" s="6"/>
      <c r="O24" s="6"/>
      <c r="P24" s="6"/>
      <c r="Q24" s="6"/>
      <c r="R24" s="6"/>
      <c r="S24" s="6"/>
      <c r="T24" s="6"/>
      <c r="U24" s="6"/>
      <c r="V24" s="6"/>
      <c r="W24" s="6"/>
      <c r="X24" s="6"/>
      <c r="Y24" s="6"/>
      <c r="Z24" s="6"/>
      <c r="AA24" s="6"/>
      <c r="AB24" s="6"/>
      <c r="AC24" s="6"/>
      <c r="AD24" s="6"/>
      <c r="AE24" s="9"/>
      <c r="AF24" s="1"/>
      <c r="AG24" s="1"/>
      <c r="AH24" s="1"/>
      <c r="AI24" s="1"/>
      <c r="AJ24" s="1"/>
      <c r="AK24" s="1"/>
    </row>
    <row r="25" spans="1:37" x14ac:dyDescent="0.15">
      <c r="A25" s="6"/>
      <c r="B25" s="576" t="s">
        <v>1733</v>
      </c>
      <c r="C25" s="577"/>
      <c r="D25" s="577"/>
      <c r="E25" s="577"/>
      <c r="F25" s="577"/>
      <c r="G25" s="577"/>
      <c r="H25" s="577"/>
      <c r="I25" s="578">
        <v>50000</v>
      </c>
      <c r="J25" s="579"/>
      <c r="K25" s="579"/>
      <c r="L25" s="580"/>
      <c r="M25" s="6" t="s">
        <v>706</v>
      </c>
      <c r="N25" s="6"/>
      <c r="O25" s="6"/>
      <c r="P25" s="6"/>
      <c r="Q25" s="6"/>
      <c r="R25" s="6"/>
      <c r="S25" s="6"/>
      <c r="T25" s="6"/>
      <c r="U25" s="6"/>
      <c r="V25" s="6"/>
      <c r="W25" s="6"/>
      <c r="X25" s="6"/>
      <c r="Y25" s="6"/>
      <c r="Z25" s="6"/>
      <c r="AA25" s="6"/>
      <c r="AB25" s="6"/>
      <c r="AC25" s="6"/>
      <c r="AD25" s="6"/>
      <c r="AE25" s="9"/>
      <c r="AF25" s="1"/>
      <c r="AG25" s="1"/>
      <c r="AH25" s="1"/>
      <c r="AI25" s="1"/>
      <c r="AJ25" s="1"/>
      <c r="AK25" s="1"/>
    </row>
    <row r="26" spans="1:37" x14ac:dyDescent="0.15">
      <c r="A26" s="6"/>
      <c r="B26" s="48"/>
      <c r="C26" s="48"/>
      <c r="D26" s="48"/>
      <c r="E26" s="48"/>
      <c r="F26" s="48"/>
      <c r="G26" s="48"/>
      <c r="H26" s="48"/>
      <c r="I26" s="49"/>
      <c r="J26" s="50"/>
      <c r="K26" s="50"/>
      <c r="L26" s="50"/>
      <c r="M26" s="6"/>
      <c r="N26" s="6"/>
      <c r="O26" s="6"/>
      <c r="P26" s="6"/>
      <c r="Q26" s="6"/>
      <c r="R26" s="6"/>
      <c r="S26" s="6"/>
      <c r="T26" s="6"/>
      <c r="U26" s="6"/>
      <c r="V26" s="6"/>
      <c r="W26" s="6"/>
      <c r="X26" s="6"/>
      <c r="Y26" s="6"/>
      <c r="Z26" s="6"/>
      <c r="AA26" s="6"/>
      <c r="AB26" s="6"/>
      <c r="AC26" s="6"/>
      <c r="AD26" s="6"/>
      <c r="AE26" s="9"/>
      <c r="AF26" s="1"/>
      <c r="AG26" s="1"/>
      <c r="AH26" s="1"/>
      <c r="AI26" s="1"/>
      <c r="AJ26" s="1"/>
      <c r="AK26" s="1"/>
    </row>
    <row r="27" spans="1:37" x14ac:dyDescent="0.15">
      <c r="A27" s="6"/>
      <c r="B27" s="581" t="s">
        <v>1691</v>
      </c>
      <c r="C27" s="581"/>
      <c r="D27" s="581"/>
      <c r="E27" s="581"/>
      <c r="F27" s="581"/>
      <c r="G27" s="581"/>
      <c r="H27" s="582"/>
      <c r="I27" s="583">
        <f>IF(AG27=1,-15000,0)</f>
        <v>0</v>
      </c>
      <c r="J27" s="584"/>
      <c r="K27" s="584"/>
      <c r="L27" s="584"/>
      <c r="M27" s="6" t="s">
        <v>706</v>
      </c>
      <c r="N27" s="6"/>
      <c r="O27" s="6"/>
      <c r="P27" s="6"/>
      <c r="Q27" s="6"/>
      <c r="R27" s="6"/>
      <c r="S27" s="6"/>
      <c r="T27" s="6"/>
      <c r="U27" s="6"/>
      <c r="V27" s="6"/>
      <c r="W27" s="6"/>
      <c r="X27" s="6"/>
      <c r="Y27" s="6"/>
      <c r="Z27" s="6"/>
      <c r="AA27" s="6"/>
      <c r="AB27" s="6"/>
      <c r="AC27" s="6"/>
      <c r="AD27" s="6"/>
      <c r="AE27" s="9"/>
      <c r="AF27" s="1"/>
      <c r="AG27" s="1"/>
      <c r="AH27" s="1"/>
      <c r="AI27" s="1"/>
      <c r="AJ27" s="1"/>
      <c r="AK27" s="1"/>
    </row>
    <row r="28" spans="1:37" x14ac:dyDescent="0.15">
      <c r="A28" s="6"/>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9"/>
      <c r="AF28" s="1"/>
      <c r="AG28" s="1"/>
      <c r="AH28" s="1"/>
      <c r="AI28" s="1"/>
      <c r="AJ28" s="1"/>
      <c r="AK28" s="1"/>
    </row>
    <row r="29" spans="1:37" x14ac:dyDescent="0.15">
      <c r="A29" s="6"/>
      <c r="B29" s="582" t="s">
        <v>1736</v>
      </c>
      <c r="C29" s="585"/>
      <c r="D29" s="585"/>
      <c r="E29" s="585"/>
      <c r="F29" s="585"/>
      <c r="G29" s="585"/>
      <c r="H29" s="585"/>
      <c r="I29" s="586">
        <v>12</v>
      </c>
      <c r="J29" s="586"/>
      <c r="K29" s="586"/>
      <c r="L29" s="587"/>
      <c r="M29" s="6" t="s">
        <v>707</v>
      </c>
      <c r="N29" s="6"/>
      <c r="O29" s="6"/>
      <c r="P29" s="6"/>
      <c r="Q29" s="6"/>
      <c r="R29" s="6"/>
      <c r="S29" s="6"/>
      <c r="T29" s="6"/>
      <c r="U29" s="6"/>
      <c r="V29" s="6"/>
      <c r="W29" s="6"/>
      <c r="X29" s="6"/>
      <c r="Y29" s="6"/>
      <c r="Z29" s="6"/>
      <c r="AA29" s="6"/>
      <c r="AB29" s="6"/>
      <c r="AC29" s="6"/>
      <c r="AD29" s="6"/>
      <c r="AE29" s="9"/>
      <c r="AF29" s="1"/>
      <c r="AG29" s="1"/>
      <c r="AH29" s="1"/>
      <c r="AI29" s="1"/>
      <c r="AJ29" s="1"/>
      <c r="AK29" s="1"/>
    </row>
    <row r="30" spans="1:37" x14ac:dyDescent="0.15">
      <c r="A30" s="6"/>
      <c r="B30" s="8" t="s">
        <v>143</v>
      </c>
      <c r="C30" s="51"/>
      <c r="D30" s="51"/>
      <c r="E30" s="51"/>
      <c r="F30" s="51"/>
      <c r="G30" s="51"/>
      <c r="H30" s="51"/>
      <c r="I30" s="52"/>
      <c r="J30" s="52"/>
      <c r="K30" s="52"/>
      <c r="L30" s="52"/>
      <c r="M30" s="6"/>
      <c r="N30" s="6"/>
      <c r="O30" s="6"/>
      <c r="P30" s="6"/>
      <c r="Q30" s="6"/>
      <c r="R30" s="6"/>
      <c r="S30" s="6"/>
      <c r="T30" s="6"/>
      <c r="U30" s="6"/>
      <c r="V30" s="6"/>
      <c r="W30" s="6"/>
      <c r="X30" s="6"/>
      <c r="Y30" s="6"/>
      <c r="Z30" s="6"/>
      <c r="AA30" s="6"/>
      <c r="AB30" s="6"/>
      <c r="AC30" s="6"/>
      <c r="AD30" s="6"/>
      <c r="AE30" s="9"/>
      <c r="AF30" s="1"/>
      <c r="AG30" s="1"/>
      <c r="AH30" s="1"/>
      <c r="AI30" s="1"/>
      <c r="AJ30" s="1"/>
      <c r="AK30" s="1"/>
    </row>
    <row r="31" spans="1:37" x14ac:dyDescent="0.15">
      <c r="A31" s="6"/>
      <c r="B31" s="576" t="s">
        <v>1735</v>
      </c>
      <c r="C31" s="577"/>
      <c r="D31" s="577"/>
      <c r="E31" s="577"/>
      <c r="F31" s="577"/>
      <c r="G31" s="577"/>
      <c r="H31" s="577"/>
      <c r="I31" s="588">
        <v>30000</v>
      </c>
      <c r="J31" s="588"/>
      <c r="K31" s="588"/>
      <c r="L31" s="589"/>
      <c r="M31" s="6" t="s">
        <v>621</v>
      </c>
      <c r="N31" s="6"/>
      <c r="O31" s="6"/>
      <c r="P31" s="590"/>
      <c r="Q31" s="590"/>
      <c r="R31" s="590"/>
      <c r="S31" s="590"/>
      <c r="T31" s="590"/>
      <c r="U31" s="590"/>
      <c r="V31" s="590"/>
      <c r="W31" s="591"/>
      <c r="X31" s="591"/>
      <c r="Y31" s="591"/>
      <c r="Z31" s="591"/>
      <c r="AA31" s="6"/>
      <c r="AB31" s="6"/>
      <c r="AC31" s="6"/>
      <c r="AD31" s="6"/>
      <c r="AE31" s="9"/>
      <c r="AF31" s="1"/>
      <c r="AG31" s="1"/>
      <c r="AH31" s="1"/>
      <c r="AI31" s="1"/>
      <c r="AJ31" s="1"/>
      <c r="AK31" s="1"/>
    </row>
    <row r="32" spans="1:37" x14ac:dyDescent="0.15">
      <c r="A32" s="6"/>
      <c r="B32" s="9"/>
      <c r="C32" s="9"/>
      <c r="D32" s="9"/>
      <c r="E32" s="9"/>
      <c r="F32" s="9"/>
      <c r="G32" s="9"/>
      <c r="H32" s="9"/>
      <c r="I32" s="9"/>
      <c r="J32" s="9"/>
      <c r="K32" s="9"/>
      <c r="L32" s="9"/>
      <c r="M32" s="9"/>
      <c r="N32" s="6"/>
      <c r="O32" s="6"/>
      <c r="P32" s="6"/>
      <c r="Q32" s="6"/>
      <c r="R32" s="6"/>
      <c r="S32" s="6"/>
      <c r="T32" s="6"/>
      <c r="U32" s="6"/>
      <c r="V32" s="6"/>
      <c r="W32" s="6"/>
      <c r="X32" s="6"/>
      <c r="Y32" s="6"/>
      <c r="Z32" s="6"/>
      <c r="AA32" s="6"/>
      <c r="AB32" s="6"/>
      <c r="AC32" s="6"/>
      <c r="AD32" s="6"/>
      <c r="AE32" s="9"/>
      <c r="AF32" s="1"/>
      <c r="AG32" s="1"/>
      <c r="AH32" s="1"/>
      <c r="AI32" s="1"/>
      <c r="AJ32" s="1"/>
      <c r="AK32" s="1"/>
    </row>
    <row r="33" spans="1:37" x14ac:dyDescent="0.15">
      <c r="A33" s="6"/>
      <c r="B33" s="592" t="s">
        <v>710</v>
      </c>
      <c r="C33" s="593"/>
      <c r="D33" s="593"/>
      <c r="E33" s="593"/>
      <c r="F33" s="593"/>
      <c r="G33" s="593"/>
      <c r="H33" s="593"/>
      <c r="I33" s="586">
        <f>IF(ISERROR(I25*I29+I27*I29+I31),"",(I25*I29+I27*I29+I31))</f>
        <v>630000</v>
      </c>
      <c r="J33" s="586"/>
      <c r="K33" s="586"/>
      <c r="L33" s="587"/>
      <c r="M33" s="6" t="s">
        <v>621</v>
      </c>
      <c r="N33" s="6"/>
      <c r="O33" s="6"/>
      <c r="P33" s="6"/>
      <c r="Q33" s="6"/>
      <c r="R33" s="6"/>
      <c r="S33" s="6"/>
      <c r="T33" s="6"/>
      <c r="U33" s="6"/>
      <c r="V33" s="6"/>
      <c r="W33" s="6"/>
      <c r="X33" s="6"/>
      <c r="Y33" s="6"/>
      <c r="Z33" s="6"/>
      <c r="AA33" s="6"/>
      <c r="AB33" s="6"/>
      <c r="AC33" s="6"/>
      <c r="AD33" s="6"/>
      <c r="AE33" s="9"/>
      <c r="AF33" s="1"/>
      <c r="AG33" s="1"/>
      <c r="AH33" s="1"/>
      <c r="AI33" s="1"/>
      <c r="AJ33" s="1"/>
      <c r="AK33" s="1"/>
    </row>
    <row r="34" spans="1:37" x14ac:dyDescent="0.15">
      <c r="A34" s="6"/>
      <c r="B34" s="44"/>
      <c r="C34" s="44"/>
      <c r="D34" s="44"/>
      <c r="E34" s="44"/>
      <c r="F34" s="44"/>
      <c r="G34" s="44"/>
      <c r="H34" s="44"/>
      <c r="I34" s="53"/>
      <c r="J34" s="53"/>
      <c r="K34" s="53"/>
      <c r="L34" s="53"/>
      <c r="M34" s="6"/>
      <c r="N34" s="6"/>
      <c r="O34" s="6"/>
      <c r="P34" s="6"/>
      <c r="Q34" s="6"/>
      <c r="R34" s="6"/>
      <c r="S34" s="6"/>
      <c r="T34" s="6"/>
      <c r="U34" s="6"/>
      <c r="V34" s="6"/>
      <c r="W34" s="6"/>
      <c r="X34" s="6"/>
      <c r="Y34" s="6"/>
      <c r="Z34" s="6"/>
      <c r="AA34" s="6"/>
      <c r="AB34" s="6"/>
      <c r="AC34" s="6"/>
      <c r="AD34" s="6"/>
      <c r="AE34" s="9"/>
      <c r="AF34" s="1"/>
      <c r="AG34" s="1"/>
      <c r="AH34" s="1"/>
      <c r="AI34" s="1"/>
      <c r="AJ34" s="1"/>
      <c r="AK34" s="1"/>
    </row>
    <row r="35" spans="1:37" x14ac:dyDescent="0.15">
      <c r="A35" s="6"/>
      <c r="B35" s="592" t="s">
        <v>711</v>
      </c>
      <c r="C35" s="593"/>
      <c r="D35" s="593"/>
      <c r="E35" s="593"/>
      <c r="F35" s="593"/>
      <c r="G35" s="593"/>
      <c r="H35" s="593"/>
      <c r="I35" s="586">
        <f>IF(ISERROR(I33*1.05-I33),"",(I33*1.05-I33))</f>
        <v>31500</v>
      </c>
      <c r="J35" s="586"/>
      <c r="K35" s="586"/>
      <c r="L35" s="587"/>
      <c r="M35" s="6" t="s">
        <v>621</v>
      </c>
      <c r="N35" s="6"/>
      <c r="O35" s="6"/>
      <c r="P35" s="6"/>
      <c r="Q35" s="6"/>
      <c r="R35" s="6"/>
      <c r="S35" s="6"/>
      <c r="T35" s="6"/>
      <c r="U35" s="6"/>
      <c r="V35" s="6"/>
      <c r="W35" s="6"/>
      <c r="X35" s="6"/>
      <c r="Y35" s="6"/>
      <c r="Z35" s="6"/>
      <c r="AA35" s="6"/>
      <c r="AB35" s="6"/>
      <c r="AC35" s="6"/>
      <c r="AD35" s="6"/>
      <c r="AE35" s="9"/>
      <c r="AF35" s="1"/>
      <c r="AG35" s="1"/>
      <c r="AH35" s="1"/>
      <c r="AI35" s="1"/>
      <c r="AJ35" s="1"/>
      <c r="AK35" s="1"/>
    </row>
    <row r="36" spans="1:37" ht="14.25" thickBot="1" x14ac:dyDescent="0.2">
      <c r="A36" s="6"/>
      <c r="B36" s="44"/>
      <c r="C36" s="44"/>
      <c r="D36" s="44"/>
      <c r="E36" s="44"/>
      <c r="F36" s="44"/>
      <c r="G36" s="44"/>
      <c r="H36" s="44"/>
      <c r="I36" s="53"/>
      <c r="J36" s="53"/>
      <c r="K36" s="53"/>
      <c r="L36" s="53"/>
      <c r="M36" s="6"/>
      <c r="N36" s="6"/>
      <c r="O36" s="6"/>
      <c r="P36" s="6"/>
      <c r="Q36" s="6"/>
      <c r="R36" s="6"/>
      <c r="S36" s="6"/>
      <c r="T36" s="6"/>
      <c r="U36" s="6"/>
      <c r="V36" s="6"/>
      <c r="W36" s="6"/>
      <c r="X36" s="6"/>
      <c r="Y36" s="6"/>
      <c r="Z36" s="6"/>
      <c r="AA36" s="6"/>
      <c r="AB36" s="6"/>
      <c r="AC36" s="6"/>
      <c r="AD36" s="6"/>
      <c r="AE36" s="9"/>
      <c r="AF36" s="1"/>
      <c r="AG36" s="1"/>
      <c r="AH36" s="1"/>
      <c r="AI36" s="1"/>
      <c r="AJ36" s="1"/>
      <c r="AK36" s="1"/>
    </row>
    <row r="37" spans="1:37" ht="15" thickTop="1" thickBot="1" x14ac:dyDescent="0.2">
      <c r="A37" s="6"/>
      <c r="B37" s="594" t="s">
        <v>704</v>
      </c>
      <c r="C37" s="595"/>
      <c r="D37" s="595"/>
      <c r="E37" s="595"/>
      <c r="F37" s="595"/>
      <c r="G37" s="595"/>
      <c r="H37" s="595"/>
      <c r="I37" s="596">
        <f>IF(ISERROR(I33+I35),"",(I33+I35))</f>
        <v>661500</v>
      </c>
      <c r="J37" s="596"/>
      <c r="K37" s="596"/>
      <c r="L37" s="597"/>
      <c r="M37" s="6" t="s">
        <v>621</v>
      </c>
      <c r="N37" s="6"/>
      <c r="O37" s="6"/>
      <c r="P37" s="6"/>
      <c r="Q37" s="6"/>
      <c r="R37" s="6"/>
      <c r="S37" s="6"/>
      <c r="T37" s="6"/>
      <c r="U37" s="6"/>
      <c r="V37" s="6"/>
      <c r="W37" s="6"/>
      <c r="X37" s="6"/>
      <c r="Y37" s="6"/>
      <c r="Z37" s="6"/>
      <c r="AA37" s="6"/>
      <c r="AB37" s="6"/>
      <c r="AC37" s="6"/>
      <c r="AD37" s="6"/>
      <c r="AE37" s="9"/>
      <c r="AF37" s="1"/>
      <c r="AG37" s="1"/>
      <c r="AH37" s="1"/>
      <c r="AI37" s="1"/>
      <c r="AJ37" s="1"/>
      <c r="AK37" s="1"/>
    </row>
    <row r="38" spans="1:37" ht="14.25" thickTop="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9"/>
      <c r="AF38" s="1"/>
      <c r="AG38" s="1"/>
      <c r="AH38" s="1"/>
      <c r="AI38" s="1"/>
      <c r="AJ38" s="1"/>
      <c r="AK38" s="1"/>
    </row>
    <row r="39" spans="1:37" ht="14.25" x14ac:dyDescent="0.15">
      <c r="A39" s="6"/>
      <c r="B39" s="54" t="s">
        <v>145</v>
      </c>
      <c r="C39" s="6"/>
      <c r="D39" s="6"/>
      <c r="E39" s="6"/>
      <c r="F39" s="6"/>
      <c r="G39" s="6"/>
      <c r="H39" s="6"/>
      <c r="I39" s="6"/>
      <c r="J39" s="6"/>
      <c r="K39" s="6"/>
      <c r="L39" s="6"/>
      <c r="M39" s="44" t="s">
        <v>708</v>
      </c>
      <c r="N39" s="6"/>
      <c r="O39" s="6"/>
      <c r="P39" s="6"/>
      <c r="Q39" s="6"/>
      <c r="R39" s="6"/>
      <c r="S39" s="6"/>
      <c r="T39" s="6"/>
      <c r="U39" s="6"/>
      <c r="V39" s="6"/>
      <c r="W39" s="6"/>
      <c r="X39" s="6"/>
      <c r="Y39" s="6"/>
      <c r="Z39" s="6"/>
      <c r="AA39" s="6"/>
      <c r="AB39" s="6"/>
      <c r="AC39" s="6"/>
      <c r="AD39" s="6"/>
      <c r="AE39" s="9"/>
      <c r="AF39" s="1"/>
      <c r="AG39" s="1"/>
      <c r="AH39" s="1"/>
      <c r="AI39" s="1"/>
      <c r="AJ39" s="1"/>
      <c r="AK39" s="1"/>
    </row>
    <row r="40" spans="1:37" x14ac:dyDescent="0.15">
      <c r="A40" s="6"/>
      <c r="B40" s="598" t="s">
        <v>712</v>
      </c>
      <c r="C40" s="599"/>
      <c r="D40" s="599"/>
      <c r="E40" s="599"/>
      <c r="F40" s="599"/>
      <c r="G40" s="599"/>
      <c r="H40" s="599"/>
      <c r="I40" s="599"/>
      <c r="J40" s="599"/>
      <c r="K40" s="600"/>
      <c r="L40" s="6"/>
      <c r="M40" s="11" t="s">
        <v>702</v>
      </c>
      <c r="N40" s="6"/>
      <c r="O40" s="6"/>
      <c r="P40" s="6"/>
      <c r="Q40" s="6"/>
      <c r="R40" s="6"/>
      <c r="S40" s="6"/>
      <c r="T40" s="6"/>
      <c r="U40" s="6"/>
      <c r="V40" s="6"/>
      <c r="W40" s="6"/>
      <c r="X40" s="6"/>
      <c r="Y40" s="6"/>
      <c r="Z40" s="6"/>
      <c r="AA40" s="6"/>
      <c r="AB40" s="6"/>
      <c r="AC40" s="6"/>
      <c r="AD40" s="6"/>
      <c r="AE40" s="9"/>
      <c r="AF40" s="1"/>
      <c r="AG40" s="1"/>
      <c r="AH40" s="1"/>
      <c r="AI40" s="1"/>
      <c r="AJ40" s="1"/>
      <c r="AK40" s="1"/>
    </row>
    <row r="41" spans="1:37" x14ac:dyDescent="0.15">
      <c r="A41" s="6"/>
      <c r="B41" s="598" t="s">
        <v>713</v>
      </c>
      <c r="C41" s="599"/>
      <c r="D41" s="599"/>
      <c r="E41" s="599"/>
      <c r="F41" s="599"/>
      <c r="G41" s="599"/>
      <c r="H41" s="599"/>
      <c r="I41" s="599"/>
      <c r="J41" s="599"/>
      <c r="K41" s="600"/>
      <c r="L41" s="6"/>
      <c r="M41" s="11" t="s">
        <v>714</v>
      </c>
      <c r="N41" s="6"/>
      <c r="O41" s="6"/>
      <c r="P41" s="6"/>
      <c r="Q41" s="6"/>
      <c r="R41" s="6"/>
      <c r="S41" s="6"/>
      <c r="T41" s="6"/>
      <c r="U41" s="6"/>
      <c r="V41" s="6"/>
      <c r="W41" s="6"/>
      <c r="X41" s="6"/>
      <c r="Y41" s="6"/>
      <c r="Z41" s="6"/>
      <c r="AA41" s="6"/>
      <c r="AB41" s="6"/>
      <c r="AC41" s="6"/>
      <c r="AD41" s="6"/>
      <c r="AE41" s="9"/>
      <c r="AF41" s="1"/>
      <c r="AG41" s="1"/>
      <c r="AH41" s="1"/>
      <c r="AI41" s="1"/>
      <c r="AJ41" s="1"/>
      <c r="AK41" s="1"/>
    </row>
    <row r="42" spans="1:37" x14ac:dyDescent="0.15">
      <c r="A42" s="6"/>
      <c r="B42" s="601" t="s">
        <v>737</v>
      </c>
      <c r="C42" s="601"/>
      <c r="D42" s="601"/>
      <c r="E42" s="601"/>
      <c r="F42" s="601"/>
      <c r="G42" s="601"/>
      <c r="H42" s="601"/>
      <c r="I42" s="601"/>
      <c r="J42" s="601"/>
      <c r="K42" s="601"/>
      <c r="L42" s="6"/>
      <c r="M42" s="45"/>
      <c r="N42" s="6"/>
      <c r="O42" s="6"/>
      <c r="P42" s="6"/>
      <c r="Q42" s="6"/>
      <c r="R42" s="6"/>
      <c r="S42" s="6"/>
      <c r="T42" s="6"/>
      <c r="U42" s="6"/>
      <c r="V42" s="6"/>
      <c r="W42" s="6"/>
      <c r="X42" s="6"/>
      <c r="Y42" s="6"/>
      <c r="Z42" s="6"/>
      <c r="AA42" s="6"/>
      <c r="AB42" s="6"/>
      <c r="AC42" s="6"/>
      <c r="AD42" s="6"/>
      <c r="AE42" s="9"/>
      <c r="AF42" s="1"/>
      <c r="AG42" s="1"/>
      <c r="AH42" s="1"/>
      <c r="AI42" s="1"/>
      <c r="AJ42" s="1"/>
      <c r="AK42" s="1"/>
    </row>
    <row r="43" spans="1:37" x14ac:dyDescent="0.15">
      <c r="A43" s="6"/>
      <c r="B43" s="602" t="s">
        <v>111</v>
      </c>
      <c r="C43" s="603"/>
      <c r="D43" s="603"/>
      <c r="E43" s="603"/>
      <c r="F43" s="603"/>
      <c r="G43" s="603"/>
      <c r="H43" s="603"/>
      <c r="I43" s="603"/>
      <c r="J43" s="603"/>
      <c r="K43" s="604"/>
      <c r="L43" s="6"/>
      <c r="M43" s="11" t="s">
        <v>714</v>
      </c>
      <c r="N43" s="6"/>
      <c r="O43" s="6"/>
      <c r="P43" s="130"/>
      <c r="Q43" s="130"/>
      <c r="R43" s="6"/>
      <c r="S43" s="6"/>
      <c r="T43" s="6"/>
      <c r="U43" s="6"/>
      <c r="V43" s="6"/>
      <c r="W43" s="6"/>
      <c r="X43" s="6"/>
      <c r="Y43" s="6"/>
      <c r="Z43" s="6"/>
      <c r="AA43" s="6"/>
      <c r="AB43" s="6"/>
      <c r="AC43" s="6"/>
      <c r="AD43" s="6"/>
      <c r="AE43" s="9"/>
      <c r="AF43" s="1"/>
      <c r="AG43" s="1"/>
      <c r="AH43" s="1"/>
      <c r="AI43" s="1"/>
      <c r="AJ43" s="1"/>
      <c r="AK43" s="1"/>
    </row>
    <row r="44" spans="1:37" x14ac:dyDescent="0.15">
      <c r="A44" s="6"/>
      <c r="B44" s="6" t="s">
        <v>1923</v>
      </c>
      <c r="C44" s="6"/>
      <c r="D44" s="6"/>
      <c r="E44" s="6"/>
      <c r="F44" s="6"/>
      <c r="G44" s="6"/>
      <c r="H44" s="6"/>
      <c r="I44" s="6"/>
      <c r="J44" s="6"/>
      <c r="K44" s="6"/>
      <c r="L44" s="6"/>
      <c r="M44" s="45"/>
      <c r="N44" s="6"/>
      <c r="O44" s="6"/>
      <c r="P44" s="6"/>
      <c r="Q44" s="6"/>
      <c r="R44" s="6"/>
      <c r="S44" s="6"/>
      <c r="T44" s="6"/>
      <c r="U44" s="6"/>
      <c r="V44" s="6"/>
      <c r="W44" s="6"/>
      <c r="X44" s="6"/>
      <c r="Y44" s="6"/>
      <c r="Z44" s="6"/>
      <c r="AA44" s="6"/>
      <c r="AB44" s="6"/>
      <c r="AC44" s="6"/>
      <c r="AD44" s="6"/>
      <c r="AE44" s="9"/>
      <c r="AF44" s="1"/>
      <c r="AG44" s="1"/>
      <c r="AH44" s="1"/>
      <c r="AI44" s="1"/>
      <c r="AJ44" s="1"/>
      <c r="AK44" s="1"/>
    </row>
    <row r="45" spans="1:37" x14ac:dyDescent="0.15">
      <c r="A45" s="6"/>
      <c r="B45" s="6" t="s">
        <v>1922</v>
      </c>
      <c r="C45" s="6"/>
      <c r="D45" s="6"/>
      <c r="E45" s="6"/>
      <c r="F45" s="6"/>
      <c r="G45" s="6"/>
      <c r="H45" s="6"/>
      <c r="I45" s="6"/>
      <c r="J45" s="6"/>
      <c r="K45" s="6"/>
      <c r="L45" s="6"/>
      <c r="M45" s="6"/>
      <c r="N45" s="6"/>
      <c r="O45" s="6"/>
      <c r="P45" s="6"/>
      <c r="Q45" s="6"/>
      <c r="R45" s="6"/>
      <c r="S45" s="6"/>
      <c r="T45" s="6"/>
      <c r="U45" s="29"/>
      <c r="V45" s="130"/>
      <c r="W45" s="6"/>
      <c r="X45" s="6"/>
      <c r="Y45" s="6"/>
      <c r="Z45" s="6"/>
      <c r="AA45" s="6"/>
      <c r="AB45" s="6"/>
      <c r="AC45" s="6"/>
      <c r="AD45" s="6"/>
      <c r="AE45" s="9"/>
      <c r="AF45" s="1"/>
      <c r="AG45" s="1"/>
      <c r="AH45" s="1"/>
      <c r="AI45" s="1"/>
      <c r="AJ45" s="1"/>
      <c r="AK45" s="1"/>
    </row>
    <row r="46" spans="1:37" x14ac:dyDescent="0.15">
      <c r="A46" s="6"/>
      <c r="B46" s="6" t="s">
        <v>1153</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9"/>
      <c r="AF46" s="1"/>
      <c r="AG46" s="1"/>
      <c r="AH46" s="1"/>
      <c r="AI46" s="1"/>
      <c r="AJ46" s="1"/>
      <c r="AK46" s="1"/>
    </row>
    <row r="47" spans="1:37" x14ac:dyDescent="0.15">
      <c r="A47" s="6"/>
      <c r="B47" s="7" t="s">
        <v>1853</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9"/>
      <c r="AF47" s="1"/>
      <c r="AG47" s="1"/>
      <c r="AH47" s="1"/>
      <c r="AI47" s="1"/>
      <c r="AJ47" s="1"/>
      <c r="AK47" s="1"/>
    </row>
    <row r="48" spans="1:37" x14ac:dyDescent="0.15">
      <c r="A48" s="6"/>
      <c r="B48" s="13" t="s">
        <v>513</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9"/>
      <c r="AF48" s="1"/>
      <c r="AG48" s="1"/>
      <c r="AH48" s="1"/>
      <c r="AI48" s="1"/>
      <c r="AJ48" s="1"/>
      <c r="AK48" s="1"/>
    </row>
    <row r="49" spans="1:37"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t="s">
        <v>709</v>
      </c>
      <c r="AB49" s="6"/>
      <c r="AC49" s="6"/>
      <c r="AD49" s="6"/>
      <c r="AE49" s="9"/>
      <c r="AF49" s="1"/>
      <c r="AG49" s="1"/>
      <c r="AH49" s="1"/>
      <c r="AI49" s="1"/>
      <c r="AJ49" s="1"/>
      <c r="AK49" s="1"/>
    </row>
    <row r="50" spans="1:37"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9"/>
      <c r="AF50" s="1"/>
      <c r="AG50" s="1"/>
      <c r="AH50" s="1"/>
      <c r="AI50" s="1"/>
      <c r="AJ50" s="1"/>
      <c r="AK50" s="1"/>
    </row>
    <row r="51" spans="1:37"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9"/>
      <c r="AF51" s="1"/>
      <c r="AG51" s="1"/>
      <c r="AH51" s="1"/>
      <c r="AI51" s="1"/>
      <c r="AJ51" s="1"/>
      <c r="AK51" s="1"/>
    </row>
    <row r="52" spans="1:37"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9"/>
      <c r="AF52" s="1"/>
      <c r="AG52" s="1"/>
      <c r="AH52" s="1"/>
      <c r="AI52" s="1"/>
      <c r="AJ52" s="1"/>
      <c r="AK52" s="1"/>
    </row>
    <row r="53" spans="1:37" x14ac:dyDescent="0.1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9"/>
      <c r="AF53" s="1"/>
      <c r="AG53" s="1"/>
      <c r="AH53" s="1"/>
      <c r="AI53" s="1"/>
      <c r="AJ53" s="1"/>
      <c r="AK53" s="1"/>
    </row>
    <row r="54" spans="1:37"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9"/>
      <c r="AF54" s="1"/>
      <c r="AG54" s="1"/>
      <c r="AH54" s="1"/>
      <c r="AI54" s="1"/>
      <c r="AJ54" s="1"/>
      <c r="AK54" s="1"/>
    </row>
    <row r="55" spans="1:37"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9"/>
      <c r="AF55" s="1"/>
      <c r="AG55" s="1"/>
      <c r="AH55" s="1"/>
      <c r="AI55" s="1"/>
      <c r="AJ55" s="1"/>
      <c r="AK55" s="1"/>
    </row>
    <row r="56" spans="1:37" x14ac:dyDescent="0.15">
      <c r="A56" s="10"/>
      <c r="B56" s="10"/>
      <c r="C56" s="10"/>
      <c r="D56" s="10"/>
      <c r="E56" s="10"/>
      <c r="F56" s="10" t="s">
        <v>112</v>
      </c>
      <c r="G56" s="10"/>
      <c r="H56" s="10"/>
      <c r="I56" s="10"/>
      <c r="J56" s="10"/>
      <c r="K56" s="10"/>
      <c r="L56" s="10"/>
      <c r="M56" s="10"/>
      <c r="N56" s="10"/>
      <c r="O56" s="10"/>
      <c r="P56" s="10"/>
      <c r="Q56" s="10"/>
      <c r="R56" s="10"/>
      <c r="S56" s="10"/>
      <c r="T56" s="10"/>
      <c r="U56" s="10"/>
      <c r="V56" s="10"/>
      <c r="W56" s="10"/>
      <c r="X56" s="10"/>
      <c r="Y56" s="10"/>
      <c r="Z56" s="10"/>
      <c r="AA56" s="10"/>
      <c r="AB56" s="10"/>
      <c r="AC56" s="10"/>
      <c r="AD56" s="10"/>
      <c r="AE56" s="9"/>
      <c r="AF56" s="1"/>
      <c r="AG56" s="1"/>
      <c r="AH56" s="1"/>
      <c r="AI56" s="1"/>
      <c r="AJ56" s="1"/>
      <c r="AK56" s="1"/>
    </row>
    <row r="57" spans="1:37" x14ac:dyDescent="0.15">
      <c r="A57" s="10"/>
      <c r="B57" s="10"/>
      <c r="C57" s="10"/>
      <c r="D57" s="10"/>
      <c r="E57" s="10"/>
      <c r="F57" s="10" t="s">
        <v>113</v>
      </c>
      <c r="G57" s="10"/>
      <c r="H57" s="10"/>
      <c r="I57" s="10"/>
      <c r="J57" s="10"/>
      <c r="K57" s="10"/>
      <c r="L57" s="10"/>
      <c r="M57" s="10"/>
      <c r="N57" s="10"/>
      <c r="O57" s="10"/>
      <c r="P57" s="10"/>
      <c r="Q57" s="10"/>
      <c r="R57" s="10"/>
      <c r="S57" s="10"/>
      <c r="T57" s="10"/>
      <c r="U57" s="10"/>
      <c r="V57" s="10"/>
      <c r="W57" s="10"/>
      <c r="X57" s="10"/>
      <c r="Y57" s="10"/>
      <c r="Z57" s="10"/>
      <c r="AA57" s="10"/>
      <c r="AB57" s="10"/>
      <c r="AC57" s="10"/>
      <c r="AD57" s="10"/>
      <c r="AE57" s="9"/>
      <c r="AF57" s="1"/>
      <c r="AG57" s="1"/>
      <c r="AH57" s="1"/>
      <c r="AI57" s="1"/>
      <c r="AJ57" s="1"/>
      <c r="AK57" s="1"/>
    </row>
    <row r="58" spans="1:37" x14ac:dyDescent="0.15">
      <c r="A58" s="10"/>
      <c r="B58" s="10"/>
      <c r="C58" s="10"/>
      <c r="D58" s="10"/>
      <c r="E58" s="10"/>
      <c r="F58" s="10" t="s">
        <v>114</v>
      </c>
      <c r="G58" s="10"/>
      <c r="H58" s="10"/>
      <c r="I58" s="10"/>
      <c r="J58" s="10"/>
      <c r="K58" s="10"/>
      <c r="L58" s="10"/>
      <c r="M58" s="10"/>
      <c r="N58" s="10"/>
      <c r="O58" s="10"/>
      <c r="P58" s="10"/>
      <c r="Q58" s="10"/>
      <c r="R58" s="10"/>
      <c r="S58" s="10"/>
      <c r="T58" s="10"/>
      <c r="U58" s="10"/>
      <c r="V58" s="10"/>
      <c r="W58" s="10"/>
      <c r="X58" s="10"/>
      <c r="Y58" s="10"/>
      <c r="Z58" s="10"/>
      <c r="AA58" s="10"/>
      <c r="AB58" s="10"/>
      <c r="AC58" s="10"/>
      <c r="AD58" s="10"/>
      <c r="AE58" s="9"/>
      <c r="AF58" s="1"/>
      <c r="AG58" s="1"/>
      <c r="AH58" s="1"/>
      <c r="AI58" s="1"/>
      <c r="AJ58" s="1"/>
      <c r="AK58" s="1"/>
    </row>
    <row r="59" spans="1:37" ht="17.25" x14ac:dyDescent="0.2">
      <c r="A59" s="10"/>
      <c r="B59" s="10"/>
      <c r="C59" s="10"/>
      <c r="D59" s="10"/>
      <c r="E59" s="10"/>
      <c r="F59" s="131" t="s">
        <v>1684</v>
      </c>
      <c r="G59" s="10"/>
      <c r="H59" s="10"/>
      <c r="I59" s="10"/>
      <c r="J59" s="10"/>
      <c r="K59" s="10"/>
      <c r="L59" s="10"/>
      <c r="M59" s="132"/>
      <c r="N59" s="605" t="s">
        <v>1685</v>
      </c>
      <c r="O59" s="605"/>
      <c r="P59" s="605"/>
      <c r="Q59" s="605"/>
      <c r="R59" s="605"/>
      <c r="S59" s="605"/>
      <c r="T59" s="605"/>
      <c r="U59" s="605"/>
      <c r="V59" s="10"/>
      <c r="W59" s="10"/>
      <c r="X59" s="10"/>
      <c r="Y59" s="10"/>
      <c r="Z59" s="10"/>
      <c r="AA59" s="10"/>
      <c r="AB59" s="10"/>
      <c r="AC59" s="10"/>
      <c r="AD59" s="10"/>
      <c r="AE59" s="9"/>
      <c r="AF59" s="1"/>
      <c r="AG59" s="1"/>
      <c r="AH59" s="1"/>
      <c r="AI59" s="1"/>
      <c r="AJ59" s="1"/>
      <c r="AK59" s="1"/>
    </row>
    <row r="60" spans="1:37"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9"/>
      <c r="AF60" s="1"/>
      <c r="AG60" s="1"/>
      <c r="AH60" s="1"/>
      <c r="AI60" s="1"/>
      <c r="AJ60" s="1"/>
      <c r="AK60" s="1"/>
    </row>
    <row r="61" spans="1:37" x14ac:dyDescent="0.15">
      <c r="A61" s="10"/>
      <c r="B61" s="55" t="s">
        <v>126</v>
      </c>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9"/>
      <c r="AF61" s="1"/>
      <c r="AG61" s="1"/>
      <c r="AH61" s="1"/>
      <c r="AI61" s="1"/>
      <c r="AJ61" s="1"/>
      <c r="AK61" s="1"/>
    </row>
    <row r="62" spans="1:37" x14ac:dyDescent="0.15">
      <c r="A62" s="10"/>
      <c r="B62" s="606" t="s">
        <v>146</v>
      </c>
      <c r="C62" s="607"/>
      <c r="D62" s="608"/>
      <c r="E62" s="10"/>
      <c r="F62" s="10"/>
      <c r="G62" s="10"/>
      <c r="H62" s="606" t="s">
        <v>147</v>
      </c>
      <c r="I62" s="607"/>
      <c r="J62" s="608"/>
      <c r="K62" s="10"/>
      <c r="L62" s="10"/>
      <c r="M62" s="10"/>
      <c r="N62" s="606" t="s">
        <v>127</v>
      </c>
      <c r="O62" s="607"/>
      <c r="P62" s="608"/>
      <c r="Q62" s="10"/>
      <c r="R62" s="10"/>
      <c r="S62" s="10"/>
      <c r="T62" s="606" t="s">
        <v>148</v>
      </c>
      <c r="U62" s="607"/>
      <c r="V62" s="608"/>
      <c r="W62" s="10"/>
      <c r="X62" s="10"/>
      <c r="Y62" s="10"/>
      <c r="Z62" s="10"/>
      <c r="AA62" s="10"/>
      <c r="AB62" s="10"/>
      <c r="AC62" s="10"/>
      <c r="AD62" s="10"/>
      <c r="AE62" s="9"/>
      <c r="AF62" s="1"/>
      <c r="AG62" s="1"/>
      <c r="AH62" s="1"/>
      <c r="AI62" s="1"/>
      <c r="AJ62" s="1"/>
      <c r="AK62" s="1"/>
    </row>
    <row r="63" spans="1:37" x14ac:dyDescent="0.15">
      <c r="A63" s="10"/>
      <c r="B63" s="609" t="s">
        <v>149</v>
      </c>
      <c r="C63" s="610"/>
      <c r="D63" s="611"/>
      <c r="E63" s="10"/>
      <c r="F63" s="10"/>
      <c r="G63" s="10"/>
      <c r="H63" s="609" t="s">
        <v>149</v>
      </c>
      <c r="I63" s="610"/>
      <c r="J63" s="611"/>
      <c r="K63" s="10"/>
      <c r="L63" s="10"/>
      <c r="M63" s="10"/>
      <c r="N63" s="609" t="s">
        <v>149</v>
      </c>
      <c r="O63" s="610"/>
      <c r="P63" s="611"/>
      <c r="Q63" s="10"/>
      <c r="R63" s="10"/>
      <c r="S63" s="10"/>
      <c r="T63" s="612" t="s">
        <v>1692</v>
      </c>
      <c r="U63" s="613"/>
      <c r="V63" s="614"/>
      <c r="W63" s="10"/>
      <c r="X63" s="10"/>
      <c r="Y63" s="10"/>
      <c r="Z63" s="10"/>
      <c r="AA63" s="10"/>
      <c r="AB63" s="10"/>
      <c r="AC63" s="10"/>
      <c r="AD63" s="10"/>
      <c r="AE63" s="9"/>
      <c r="AF63" s="1"/>
      <c r="AG63" s="1"/>
      <c r="AH63" s="1"/>
      <c r="AI63" s="1"/>
      <c r="AJ63" s="1"/>
      <c r="AK63" s="1"/>
    </row>
    <row r="64" spans="1:37" x14ac:dyDescent="0.15">
      <c r="A64" s="10"/>
      <c r="B64" s="629"/>
      <c r="C64" s="630"/>
      <c r="D64" s="631"/>
      <c r="E64" s="10"/>
      <c r="F64" s="10"/>
      <c r="G64" s="10"/>
      <c r="H64" s="615"/>
      <c r="I64" s="616"/>
      <c r="J64" s="617"/>
      <c r="K64" s="10"/>
      <c r="L64" s="10"/>
      <c r="M64" s="10"/>
      <c r="N64" s="615"/>
      <c r="O64" s="616"/>
      <c r="P64" s="617"/>
      <c r="Q64" s="10"/>
      <c r="R64" s="10"/>
      <c r="S64" s="10"/>
      <c r="T64" s="615"/>
      <c r="U64" s="616"/>
      <c r="V64" s="617"/>
      <c r="W64" s="10"/>
      <c r="X64" s="10"/>
      <c r="Y64" s="10"/>
      <c r="Z64" s="10"/>
      <c r="AA64" s="10"/>
      <c r="AB64" s="10"/>
      <c r="AC64" s="10"/>
      <c r="AD64" s="10"/>
      <c r="AE64" s="9"/>
      <c r="AF64" s="1"/>
      <c r="AG64" s="1"/>
      <c r="AH64" s="1"/>
      <c r="AI64" s="1"/>
      <c r="AJ64" s="1"/>
      <c r="AK64" s="1"/>
    </row>
    <row r="65" spans="1:37" x14ac:dyDescent="0.15">
      <c r="A65" s="10"/>
      <c r="B65" s="632"/>
      <c r="C65" s="633"/>
      <c r="D65" s="634"/>
      <c r="E65" s="10"/>
      <c r="F65" s="10"/>
      <c r="G65" s="10"/>
      <c r="H65" s="618"/>
      <c r="I65" s="619"/>
      <c r="J65" s="620"/>
      <c r="K65" s="10"/>
      <c r="L65" s="10"/>
      <c r="M65" s="10"/>
      <c r="N65" s="618"/>
      <c r="O65" s="619"/>
      <c r="P65" s="620"/>
      <c r="Q65" s="10"/>
      <c r="R65" s="10"/>
      <c r="S65" s="10"/>
      <c r="T65" s="618"/>
      <c r="U65" s="619"/>
      <c r="V65" s="620"/>
      <c r="W65" s="10"/>
      <c r="X65" s="10"/>
      <c r="Y65" s="10"/>
      <c r="Z65" s="10"/>
      <c r="AA65" s="10"/>
      <c r="AB65" s="10"/>
      <c r="AC65" s="10"/>
      <c r="AD65" s="10"/>
      <c r="AE65" s="9"/>
      <c r="AF65" s="1"/>
      <c r="AG65" s="1"/>
      <c r="AH65" s="1"/>
      <c r="AI65" s="1"/>
      <c r="AJ65" s="1"/>
      <c r="AK65" s="1"/>
    </row>
    <row r="66" spans="1:37" x14ac:dyDescent="0.15">
      <c r="A66" s="10"/>
      <c r="B66" s="635"/>
      <c r="C66" s="636"/>
      <c r="D66" s="637"/>
      <c r="E66" s="10"/>
      <c r="F66" s="10"/>
      <c r="G66" s="10"/>
      <c r="H66" s="621"/>
      <c r="I66" s="622"/>
      <c r="J66" s="623"/>
      <c r="K66" s="10"/>
      <c r="L66" s="10"/>
      <c r="M66" s="10"/>
      <c r="N66" s="621"/>
      <c r="O66" s="622"/>
      <c r="P66" s="623"/>
      <c r="Q66" s="10"/>
      <c r="R66" s="10"/>
      <c r="S66" s="10"/>
      <c r="T66" s="621"/>
      <c r="U66" s="622"/>
      <c r="V66" s="623"/>
      <c r="W66" s="10"/>
      <c r="X66" s="10"/>
      <c r="Y66" s="10"/>
      <c r="Z66" s="10"/>
      <c r="AA66" s="10"/>
      <c r="AB66" s="10"/>
      <c r="AC66" s="10"/>
      <c r="AD66" s="10"/>
      <c r="AE66" s="9"/>
      <c r="AF66" s="1"/>
      <c r="AG66" s="1"/>
      <c r="AH66" s="1"/>
      <c r="AI66" s="1"/>
      <c r="AJ66" s="1"/>
      <c r="AK66" s="1"/>
    </row>
    <row r="67" spans="1:37" ht="18.75" x14ac:dyDescent="0.15">
      <c r="A67" s="17"/>
      <c r="B67" s="145"/>
      <c r="C67" s="145"/>
      <c r="D67" s="145"/>
      <c r="E67" s="17"/>
      <c r="F67" s="17"/>
      <c r="G67" s="17"/>
      <c r="H67" s="146"/>
      <c r="I67" s="146"/>
      <c r="J67" s="146"/>
      <c r="K67" s="17"/>
      <c r="L67" s="17"/>
      <c r="M67" s="17"/>
      <c r="N67" s="146"/>
      <c r="O67" s="146"/>
      <c r="P67" s="146"/>
      <c r="Q67" s="17"/>
      <c r="R67" s="17"/>
      <c r="S67" s="17"/>
      <c r="T67" s="146"/>
      <c r="U67" s="146"/>
      <c r="V67" s="146"/>
      <c r="W67" s="17"/>
      <c r="X67" s="17"/>
      <c r="Y67" s="17"/>
      <c r="Z67" s="17"/>
      <c r="AA67" s="17"/>
      <c r="AB67" s="17"/>
      <c r="AC67" s="17"/>
      <c r="AD67" s="17"/>
      <c r="AE67" s="14"/>
      <c r="AF67" s="1"/>
      <c r="AG67" s="1"/>
      <c r="AH67" s="1"/>
      <c r="AI67" s="1"/>
      <c r="AJ67" s="1"/>
      <c r="AK67" s="1"/>
    </row>
    <row r="68" spans="1:37" ht="13.5" customHeight="1" x14ac:dyDescent="0.15">
      <c r="A68" s="624" t="s">
        <v>665</v>
      </c>
      <c r="B68" s="624"/>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1"/>
      <c r="AG68" s="1"/>
      <c r="AH68" s="1"/>
      <c r="AI68" s="1"/>
      <c r="AJ68" s="1"/>
      <c r="AK68" s="1"/>
    </row>
    <row r="69" spans="1:37" ht="13.5" customHeight="1" x14ac:dyDescent="0.15">
      <c r="A69" s="624"/>
      <c r="B69" s="624"/>
      <c r="C69" s="624"/>
      <c r="D69" s="624"/>
      <c r="E69" s="624"/>
      <c r="F69" s="624"/>
      <c r="G69" s="624"/>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c r="AE69" s="624"/>
      <c r="AF69" s="1"/>
      <c r="AG69" s="1"/>
      <c r="AH69" s="1"/>
      <c r="AI69" s="1"/>
      <c r="AJ69" s="1"/>
      <c r="AK69" s="1"/>
    </row>
    <row r="70" spans="1:37" ht="14.25" customHeight="1" x14ac:dyDescent="0.15">
      <c r="A70" s="9"/>
      <c r="B70" s="628" t="s">
        <v>92</v>
      </c>
      <c r="C70" s="628"/>
      <c r="D70" s="628"/>
      <c r="E70" s="628"/>
      <c r="F70" s="628"/>
      <c r="G70" s="628"/>
      <c r="H70" s="6"/>
      <c r="I70" s="84"/>
      <c r="J70" s="6"/>
      <c r="K70" s="6"/>
      <c r="L70" s="6"/>
      <c r="M70" s="6"/>
      <c r="N70" s="6"/>
      <c r="O70" s="6"/>
      <c r="P70" s="6"/>
      <c r="Q70" s="6"/>
      <c r="R70" s="6"/>
      <c r="S70" s="6"/>
      <c r="T70" s="6"/>
      <c r="U70" s="6"/>
      <c r="V70" s="6"/>
      <c r="W70" s="6"/>
      <c r="X70" s="6"/>
      <c r="Y70" s="6"/>
      <c r="Z70" s="6"/>
      <c r="AA70" s="6"/>
      <c r="AB70" s="6"/>
      <c r="AC70" s="6"/>
      <c r="AD70" s="6"/>
      <c r="AE70" s="9"/>
      <c r="AF70" s="1"/>
      <c r="AG70" s="1"/>
      <c r="AH70" s="1"/>
      <c r="AI70" s="1"/>
      <c r="AJ70" s="1"/>
      <c r="AK70" s="1"/>
    </row>
    <row r="71" spans="1:37" ht="13.5" customHeight="1" x14ac:dyDescent="0.15">
      <c r="A71" s="9"/>
      <c r="B71" s="628"/>
      <c r="C71" s="628"/>
      <c r="D71" s="628"/>
      <c r="E71" s="628"/>
      <c r="F71" s="628"/>
      <c r="G71" s="628"/>
      <c r="H71" s="639" t="s">
        <v>83</v>
      </c>
      <c r="I71" s="640"/>
      <c r="J71" s="640"/>
      <c r="K71" s="640"/>
      <c r="L71" s="641"/>
      <c r="M71" s="29"/>
      <c r="N71" s="78" t="s">
        <v>619</v>
      </c>
      <c r="O71" s="6"/>
      <c r="P71" s="642" t="s">
        <v>84</v>
      </c>
      <c r="Q71" s="643"/>
      <c r="R71" s="643"/>
      <c r="S71" s="644"/>
      <c r="T71" s="78" t="s">
        <v>620</v>
      </c>
      <c r="U71" s="6"/>
      <c r="V71" s="563" t="s">
        <v>85</v>
      </c>
      <c r="W71" s="645"/>
      <c r="X71" s="645"/>
      <c r="Y71" s="646"/>
      <c r="Z71" s="6"/>
      <c r="AA71" s="6"/>
      <c r="AB71" s="6"/>
      <c r="AC71" s="6"/>
      <c r="AD71" s="6"/>
      <c r="AE71" s="9"/>
      <c r="AF71" s="1"/>
      <c r="AG71" s="1"/>
      <c r="AH71" s="1"/>
      <c r="AI71" s="1"/>
      <c r="AJ71" s="1"/>
      <c r="AK71" s="1"/>
    </row>
    <row r="72" spans="1:37" x14ac:dyDescent="0.15">
      <c r="A72" s="9"/>
      <c r="B72" s="6"/>
      <c r="C72" s="78"/>
      <c r="D72" s="78"/>
      <c r="E72" s="78"/>
      <c r="F72" s="78"/>
      <c r="G72" s="78"/>
      <c r="H72" s="78"/>
      <c r="I72" s="78"/>
      <c r="J72" s="78"/>
      <c r="K72" s="6"/>
      <c r="L72" s="6"/>
      <c r="M72" s="6"/>
      <c r="N72" s="6"/>
      <c r="O72" s="6"/>
      <c r="P72" s="6"/>
      <c r="Q72" s="6"/>
      <c r="R72" s="6"/>
      <c r="S72" s="6"/>
      <c r="T72" s="6"/>
      <c r="U72" s="6"/>
      <c r="V72" s="6"/>
      <c r="W72" s="6"/>
      <c r="X72" s="6"/>
      <c r="Y72" s="6"/>
      <c r="Z72" s="6"/>
      <c r="AA72" s="6"/>
      <c r="AB72" s="6"/>
      <c r="AC72" s="6"/>
      <c r="AD72" s="6"/>
      <c r="AE72" s="9"/>
      <c r="AF72" s="1"/>
      <c r="AG72" s="1"/>
      <c r="AH72" s="1"/>
      <c r="AI72" s="1"/>
      <c r="AJ72" s="1"/>
      <c r="AK72" s="1"/>
    </row>
    <row r="73" spans="1:37" x14ac:dyDescent="0.15">
      <c r="A73" s="9"/>
      <c r="B73" s="6"/>
      <c r="C73" s="625" t="s">
        <v>567</v>
      </c>
      <c r="D73" s="625"/>
      <c r="E73" s="625"/>
      <c r="F73" s="625"/>
      <c r="G73" s="78" t="s">
        <v>568</v>
      </c>
      <c r="H73" s="147" t="s">
        <v>86</v>
      </c>
      <c r="I73" s="78" t="s">
        <v>569</v>
      </c>
      <c r="J73" s="147" t="s">
        <v>87</v>
      </c>
      <c r="K73" s="78" t="s">
        <v>570</v>
      </c>
      <c r="L73" s="147" t="s">
        <v>88</v>
      </c>
      <c r="M73" s="78" t="s">
        <v>615</v>
      </c>
      <c r="N73" s="78" t="s">
        <v>616</v>
      </c>
      <c r="O73" s="150" t="s">
        <v>89</v>
      </c>
      <c r="P73" s="78" t="s">
        <v>569</v>
      </c>
      <c r="Q73" s="148" t="s">
        <v>90</v>
      </c>
      <c r="R73" s="78" t="s">
        <v>570</v>
      </c>
      <c r="S73" s="147" t="s">
        <v>91</v>
      </c>
      <c r="T73" s="78" t="s">
        <v>615</v>
      </c>
      <c r="U73" s="149" t="s">
        <v>703</v>
      </c>
      <c r="V73" s="149"/>
      <c r="W73" s="149"/>
      <c r="X73" s="149"/>
      <c r="Y73" s="149"/>
      <c r="Z73" s="149"/>
      <c r="AA73" s="149"/>
      <c r="AB73" s="133"/>
      <c r="AC73" s="133"/>
      <c r="AD73" s="130"/>
      <c r="AE73" s="9"/>
      <c r="AF73" s="1"/>
      <c r="AG73" s="1"/>
      <c r="AH73" s="1"/>
      <c r="AI73" s="1"/>
      <c r="AJ73" s="1"/>
      <c r="AK73" s="1"/>
    </row>
    <row r="74" spans="1:37" x14ac:dyDescent="0.15">
      <c r="A74" s="9"/>
      <c r="B74" s="6"/>
      <c r="C74" s="6"/>
      <c r="D74" s="6"/>
      <c r="E74" s="6"/>
      <c r="F74" s="6"/>
      <c r="G74" s="6"/>
      <c r="H74" s="86"/>
      <c r="I74" s="85"/>
      <c r="J74" s="85"/>
      <c r="K74" s="85"/>
      <c r="L74" s="85"/>
      <c r="M74" s="85"/>
      <c r="N74" s="6"/>
      <c r="O74" s="8"/>
      <c r="P74" s="29"/>
      <c r="Q74" s="86"/>
      <c r="R74" s="29"/>
      <c r="S74" s="29"/>
      <c r="T74" s="29"/>
      <c r="U74" s="29"/>
      <c r="V74" s="29"/>
      <c r="W74" s="29"/>
      <c r="X74" s="29"/>
      <c r="Y74" s="29"/>
      <c r="Z74" s="29"/>
      <c r="AA74" s="29"/>
      <c r="AB74" s="29"/>
      <c r="AC74" s="29"/>
      <c r="AD74" s="6"/>
      <c r="AE74" s="9"/>
      <c r="AF74" s="1"/>
      <c r="AG74" s="1"/>
      <c r="AH74" s="1"/>
      <c r="AI74" s="1"/>
      <c r="AJ74" s="1"/>
      <c r="AK74" s="1"/>
    </row>
    <row r="75" spans="1:37" ht="14.25" x14ac:dyDescent="0.15">
      <c r="A75" s="9"/>
      <c r="B75" s="6"/>
      <c r="C75" s="26" t="str">
        <f>AJ68&amp;H71&amp;AJ69</f>
        <v>○○港現場</v>
      </c>
      <c r="D75" s="6"/>
      <c r="E75" s="6"/>
      <c r="F75" s="6"/>
      <c r="G75" s="6"/>
      <c r="H75" s="86"/>
      <c r="I75" s="85"/>
      <c r="J75" s="85"/>
      <c r="K75" s="85"/>
      <c r="L75" s="85"/>
      <c r="M75" s="85"/>
      <c r="N75" s="6"/>
      <c r="O75" s="8"/>
      <c r="P75" s="29"/>
      <c r="Q75" s="86"/>
      <c r="R75" s="29"/>
      <c r="S75" s="29"/>
      <c r="T75" s="29"/>
      <c r="U75" s="29"/>
      <c r="V75" s="29"/>
      <c r="W75" s="29"/>
      <c r="X75" s="29"/>
      <c r="Y75" s="29"/>
      <c r="Z75" s="29"/>
      <c r="AA75" s="29"/>
      <c r="AB75" s="29"/>
      <c r="AC75" s="29"/>
      <c r="AD75" s="6"/>
      <c r="AE75" s="9"/>
      <c r="AF75" s="1"/>
      <c r="AG75" s="1"/>
      <c r="AH75" s="1"/>
      <c r="AI75" s="1"/>
      <c r="AJ75" s="1"/>
      <c r="AK75" s="1"/>
    </row>
    <row r="76" spans="1:37" x14ac:dyDescent="0.15">
      <c r="A76" s="9"/>
      <c r="B76" s="8"/>
      <c r="C76" s="626" t="s">
        <v>663</v>
      </c>
      <c r="D76" s="626"/>
      <c r="E76" s="627"/>
      <c r="F76" s="73" t="s">
        <v>559</v>
      </c>
      <c r="G76" s="71" t="s">
        <v>666</v>
      </c>
      <c r="H76" s="71" t="s">
        <v>701</v>
      </c>
      <c r="I76" s="71" t="s">
        <v>667</v>
      </c>
      <c r="J76" s="71" t="s">
        <v>668</v>
      </c>
      <c r="K76" s="71" t="s">
        <v>669</v>
      </c>
      <c r="L76" s="74" t="s">
        <v>670</v>
      </c>
      <c r="M76" s="8"/>
      <c r="N76" s="8"/>
      <c r="O76" s="88" t="s">
        <v>671</v>
      </c>
      <c r="P76" s="89"/>
      <c r="Q76" s="90"/>
      <c r="R76" s="90"/>
      <c r="S76" s="90"/>
      <c r="T76" s="8"/>
      <c r="U76" s="8"/>
      <c r="V76" s="8"/>
      <c r="W76" s="8"/>
      <c r="X76" s="8"/>
      <c r="Y76" s="8"/>
      <c r="Z76" s="8"/>
      <c r="AA76" s="8"/>
      <c r="AB76" s="8"/>
      <c r="AC76" s="8"/>
      <c r="AD76" s="8"/>
      <c r="AE76" s="9"/>
      <c r="AF76" s="1"/>
      <c r="AG76" s="1"/>
      <c r="AH76" s="1"/>
      <c r="AI76" s="1"/>
      <c r="AJ76" s="1"/>
      <c r="AK76" s="1"/>
    </row>
    <row r="77" spans="1:37" x14ac:dyDescent="0.15">
      <c r="A77" s="9"/>
      <c r="B77" s="8"/>
      <c r="C77" s="8"/>
      <c r="D77" s="8"/>
      <c r="E77" s="90"/>
      <c r="F77" s="72" t="s">
        <v>705</v>
      </c>
      <c r="G77" s="72" t="s">
        <v>702</v>
      </c>
      <c r="H77" s="72" t="s">
        <v>702</v>
      </c>
      <c r="I77" s="72" t="s">
        <v>702</v>
      </c>
      <c r="J77" s="72" t="s">
        <v>702</v>
      </c>
      <c r="K77" s="72" t="s">
        <v>702</v>
      </c>
      <c r="L77" s="72" t="s">
        <v>705</v>
      </c>
      <c r="M77" s="8"/>
      <c r="N77" s="8"/>
      <c r="O77" s="72">
        <v>6</v>
      </c>
      <c r="P77" s="8" t="s">
        <v>672</v>
      </c>
      <c r="Q77" s="8" t="s">
        <v>560</v>
      </c>
      <c r="R77" s="72">
        <v>22</v>
      </c>
      <c r="S77" s="8" t="s">
        <v>672</v>
      </c>
      <c r="T77" s="13" t="s">
        <v>99</v>
      </c>
      <c r="U77" s="8"/>
      <c r="V77" s="8"/>
      <c r="W77" s="8"/>
      <c r="X77" s="8"/>
      <c r="Y77" s="8"/>
      <c r="Z77" s="8"/>
      <c r="AA77" s="8"/>
      <c r="AB77" s="8"/>
      <c r="AC77" s="8"/>
      <c r="AD77" s="8"/>
      <c r="AE77" s="9"/>
      <c r="AF77" s="1"/>
      <c r="AG77" s="1"/>
      <c r="AH77" s="1"/>
      <c r="AI77" s="1"/>
      <c r="AJ77" s="1"/>
      <c r="AK77" s="1"/>
    </row>
    <row r="78" spans="1:37" x14ac:dyDescent="0.15">
      <c r="A78" s="9"/>
      <c r="B78" s="8"/>
      <c r="C78" s="8"/>
      <c r="D78" s="8"/>
      <c r="E78" s="90"/>
      <c r="F78" s="115"/>
      <c r="G78" s="115"/>
      <c r="H78" s="115"/>
      <c r="I78" s="115"/>
      <c r="J78" s="115"/>
      <c r="K78" s="115"/>
      <c r="L78" s="115"/>
      <c r="M78" s="115"/>
      <c r="N78" s="8"/>
      <c r="O78" s="638" t="s">
        <v>98</v>
      </c>
      <c r="P78" s="638"/>
      <c r="Q78" s="638"/>
      <c r="R78" s="638"/>
      <c r="S78" s="638"/>
      <c r="T78" s="638"/>
      <c r="U78" s="638"/>
      <c r="V78" s="638"/>
      <c r="W78" s="638"/>
      <c r="X78" s="638"/>
      <c r="Y78" s="638"/>
      <c r="Z78" s="638"/>
      <c r="AA78" s="638"/>
      <c r="AB78" s="638"/>
      <c r="AC78" s="8"/>
      <c r="AD78" s="8"/>
      <c r="AE78" s="9"/>
      <c r="AF78" s="1"/>
      <c r="AG78" s="1"/>
      <c r="AH78" s="1"/>
      <c r="AI78" s="1"/>
      <c r="AJ78" s="1"/>
      <c r="AK78" s="1"/>
    </row>
    <row r="79" spans="1:37" ht="14.25" x14ac:dyDescent="0.15">
      <c r="A79" s="9"/>
      <c r="B79" s="6"/>
      <c r="C79" s="79" t="s">
        <v>1634</v>
      </c>
      <c r="D79" s="6"/>
      <c r="E79" s="6"/>
      <c r="F79" s="6"/>
      <c r="G79" s="6"/>
      <c r="H79" s="86"/>
      <c r="I79" s="85"/>
      <c r="J79" s="85"/>
      <c r="K79" s="85"/>
      <c r="L79" s="85"/>
      <c r="M79" s="85"/>
      <c r="N79" s="6"/>
      <c r="O79" s="638"/>
      <c r="P79" s="638"/>
      <c r="Q79" s="638"/>
      <c r="R79" s="638"/>
      <c r="S79" s="638"/>
      <c r="T79" s="638"/>
      <c r="U79" s="638"/>
      <c r="V79" s="638"/>
      <c r="W79" s="638"/>
      <c r="X79" s="638"/>
      <c r="Y79" s="638"/>
      <c r="Z79" s="638"/>
      <c r="AA79" s="638"/>
      <c r="AB79" s="638"/>
      <c r="AC79" s="29"/>
      <c r="AD79" s="6"/>
      <c r="AE79" s="9"/>
      <c r="AF79" s="1"/>
      <c r="AG79" s="1"/>
      <c r="AH79" s="1"/>
      <c r="AI79" s="1"/>
      <c r="AJ79" s="1"/>
      <c r="AK79" s="1"/>
    </row>
    <row r="80" spans="1:37" x14ac:dyDescent="0.15">
      <c r="A80" s="9"/>
      <c r="B80" s="6"/>
      <c r="C80" s="67" t="s">
        <v>702</v>
      </c>
      <c r="D80" s="6" t="s">
        <v>571</v>
      </c>
      <c r="E80" s="6"/>
      <c r="F80" s="6"/>
      <c r="G80" s="67" t="s">
        <v>702</v>
      </c>
      <c r="H80" s="13" t="s">
        <v>572</v>
      </c>
      <c r="I80" s="85"/>
      <c r="J80" s="85"/>
      <c r="K80" s="67" t="s">
        <v>702</v>
      </c>
      <c r="L80" s="85" t="s">
        <v>573</v>
      </c>
      <c r="M80" s="85"/>
      <c r="N80" s="6"/>
      <c r="O80" s="67" t="s">
        <v>702</v>
      </c>
      <c r="P80" s="29" t="s">
        <v>574</v>
      </c>
      <c r="Q80" s="86"/>
      <c r="R80" s="29"/>
      <c r="S80" s="67" t="s">
        <v>702</v>
      </c>
      <c r="T80" s="29" t="s">
        <v>575</v>
      </c>
      <c r="U80" s="29"/>
      <c r="V80" s="29"/>
      <c r="W80" s="67" t="s">
        <v>702</v>
      </c>
      <c r="X80" s="29" t="s">
        <v>677</v>
      </c>
      <c r="Y80" s="29"/>
      <c r="Z80" s="29"/>
      <c r="AA80" s="67" t="s">
        <v>702</v>
      </c>
      <c r="AB80" s="29" t="s">
        <v>576</v>
      </c>
      <c r="AC80" s="29"/>
      <c r="AD80" s="6"/>
      <c r="AE80" s="9"/>
      <c r="AF80" s="1"/>
      <c r="AG80" s="1"/>
      <c r="AH80" s="1"/>
      <c r="AI80" s="1"/>
      <c r="AJ80" s="1"/>
      <c r="AK80" s="1"/>
    </row>
    <row r="81" spans="1:37" x14ac:dyDescent="0.15">
      <c r="A81" s="9"/>
      <c r="B81" s="6"/>
      <c r="C81" s="86" t="s">
        <v>1681</v>
      </c>
      <c r="D81" s="6"/>
      <c r="E81" s="6"/>
      <c r="F81" s="6"/>
      <c r="G81" s="6"/>
      <c r="H81" s="86"/>
      <c r="I81" s="85"/>
      <c r="J81" s="85"/>
      <c r="K81" s="85"/>
      <c r="L81" s="85"/>
      <c r="M81" s="85"/>
      <c r="N81" s="6"/>
      <c r="O81" s="8"/>
      <c r="P81" s="29"/>
      <c r="Q81" s="86"/>
      <c r="R81" s="29"/>
      <c r="S81" s="29"/>
      <c r="T81" s="29"/>
      <c r="U81" s="29"/>
      <c r="V81" s="29"/>
      <c r="W81" s="29"/>
      <c r="X81" s="29"/>
      <c r="Y81" s="29"/>
      <c r="Z81" s="29"/>
      <c r="AA81" s="29"/>
      <c r="AB81" s="29"/>
      <c r="AC81" s="29"/>
      <c r="AD81" s="6"/>
      <c r="AE81" s="9"/>
      <c r="AF81" s="1"/>
      <c r="AG81" s="1"/>
      <c r="AH81" s="1"/>
      <c r="AI81" s="1"/>
      <c r="AJ81" s="1"/>
      <c r="AK81" s="1"/>
    </row>
    <row r="82" spans="1:37" ht="14.25" x14ac:dyDescent="0.15">
      <c r="A82" s="9"/>
      <c r="B82" s="6"/>
      <c r="C82" s="79" t="s">
        <v>1633</v>
      </c>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9"/>
      <c r="AF82" s="1"/>
      <c r="AG82" s="1"/>
      <c r="AH82" s="1"/>
      <c r="AI82" s="1"/>
      <c r="AJ82" s="1"/>
      <c r="AK82" s="1"/>
    </row>
    <row r="83" spans="1:37" x14ac:dyDescent="0.15">
      <c r="A83" s="9"/>
      <c r="B83" s="6"/>
      <c r="C83" s="67" t="s">
        <v>702</v>
      </c>
      <c r="D83" s="91" t="s">
        <v>674</v>
      </c>
      <c r="E83" s="9"/>
      <c r="F83" s="6"/>
      <c r="G83" s="67" t="s">
        <v>702</v>
      </c>
      <c r="H83" s="91" t="s">
        <v>675</v>
      </c>
      <c r="I83" s="9"/>
      <c r="J83" s="9"/>
      <c r="K83" s="67" t="s">
        <v>702</v>
      </c>
      <c r="L83" s="91" t="s">
        <v>676</v>
      </c>
      <c r="M83" s="9"/>
      <c r="N83" s="8"/>
      <c r="O83" s="67" t="s">
        <v>702</v>
      </c>
      <c r="P83" s="91" t="s">
        <v>677</v>
      </c>
      <c r="Q83" s="9"/>
      <c r="R83" s="6"/>
      <c r="S83" s="67" t="s">
        <v>702</v>
      </c>
      <c r="T83" s="91" t="s">
        <v>678</v>
      </c>
      <c r="U83" s="9"/>
      <c r="V83" s="9"/>
      <c r="W83" s="67" t="s">
        <v>702</v>
      </c>
      <c r="X83" s="91" t="s">
        <v>679</v>
      </c>
      <c r="Y83" s="9"/>
      <c r="Z83" s="6"/>
      <c r="AA83" s="67" t="s">
        <v>702</v>
      </c>
      <c r="AB83" s="91" t="s">
        <v>680</v>
      </c>
      <c r="AC83" s="9"/>
      <c r="AD83" s="9"/>
      <c r="AE83" s="9"/>
      <c r="AF83" s="1"/>
      <c r="AG83" s="1"/>
      <c r="AH83" s="1"/>
      <c r="AI83" s="1"/>
      <c r="AJ83" s="1"/>
      <c r="AK83" s="1"/>
    </row>
    <row r="84" spans="1:37" ht="5.0999999999999996" customHeight="1" x14ac:dyDescent="0.15">
      <c r="A84" s="9"/>
      <c r="B84" s="6"/>
      <c r="C84" s="134"/>
      <c r="D84" s="8"/>
      <c r="E84" s="9"/>
      <c r="F84" s="6"/>
      <c r="G84" s="134"/>
      <c r="H84" s="115"/>
      <c r="I84" s="9"/>
      <c r="J84" s="9"/>
      <c r="K84" s="115"/>
      <c r="L84" s="115"/>
      <c r="M84" s="9"/>
      <c r="N84" s="8"/>
      <c r="O84" s="115"/>
      <c r="P84" s="115"/>
      <c r="Q84" s="9"/>
      <c r="R84" s="6"/>
      <c r="S84" s="115"/>
      <c r="T84" s="115"/>
      <c r="U84" s="9"/>
      <c r="V84" s="9"/>
      <c r="W84" s="134"/>
      <c r="X84" s="115"/>
      <c r="Y84" s="9"/>
      <c r="Z84" s="6"/>
      <c r="AA84" s="135"/>
      <c r="AB84" s="115"/>
      <c r="AC84" s="9"/>
      <c r="AD84" s="9"/>
      <c r="AE84" s="9"/>
      <c r="AF84" s="1"/>
      <c r="AG84" s="1"/>
      <c r="AH84" s="1"/>
      <c r="AI84" s="1"/>
      <c r="AJ84" s="1"/>
      <c r="AK84" s="1"/>
    </row>
    <row r="85" spans="1:37" x14ac:dyDescent="0.15">
      <c r="A85" s="9"/>
      <c r="B85" s="6"/>
      <c r="C85" s="67" t="s">
        <v>702</v>
      </c>
      <c r="D85" s="92" t="s">
        <v>681</v>
      </c>
      <c r="E85" s="9"/>
      <c r="F85" s="6"/>
      <c r="G85" s="67" t="s">
        <v>702</v>
      </c>
      <c r="H85" s="92" t="s">
        <v>682</v>
      </c>
      <c r="I85" s="9"/>
      <c r="J85" s="6"/>
      <c r="K85" s="67" t="s">
        <v>702</v>
      </c>
      <c r="L85" s="9" t="s">
        <v>683</v>
      </c>
      <c r="M85" s="6"/>
      <c r="N85" s="9"/>
      <c r="O85" s="67" t="s">
        <v>702</v>
      </c>
      <c r="P85" s="9" t="s">
        <v>688</v>
      </c>
      <c r="Q85" s="44"/>
      <c r="R85" s="6"/>
      <c r="S85" s="67" t="s">
        <v>702</v>
      </c>
      <c r="T85" s="9" t="s">
        <v>689</v>
      </c>
      <c r="U85" s="6"/>
      <c r="V85" s="6"/>
      <c r="W85" s="67" t="s">
        <v>702</v>
      </c>
      <c r="X85" s="9" t="s">
        <v>690</v>
      </c>
      <c r="Y85" s="6"/>
      <c r="Z85" s="6"/>
      <c r="AA85" s="6"/>
      <c r="AB85" s="9"/>
      <c r="AC85" s="6"/>
      <c r="AD85" s="6"/>
      <c r="AE85" s="9"/>
      <c r="AF85" s="1"/>
      <c r="AG85" s="1"/>
      <c r="AH85" s="1"/>
      <c r="AI85" s="1"/>
      <c r="AJ85" s="1"/>
      <c r="AK85" s="1"/>
    </row>
    <row r="86" spans="1:37" ht="5.0999999999999996" customHeight="1" x14ac:dyDescent="0.15">
      <c r="A86" s="9"/>
      <c r="B86" s="6"/>
      <c r="C86" s="6"/>
      <c r="D86" s="9"/>
      <c r="E86" s="9"/>
      <c r="F86" s="6"/>
      <c r="G86" s="6"/>
      <c r="H86" s="6"/>
      <c r="I86" s="6"/>
      <c r="J86" s="6"/>
      <c r="K86" s="6"/>
      <c r="L86" s="9"/>
      <c r="M86" s="6"/>
      <c r="N86" s="8"/>
      <c r="O86" s="6"/>
      <c r="P86" s="6"/>
      <c r="Q86" s="6"/>
      <c r="R86" s="6"/>
      <c r="S86" s="6"/>
      <c r="T86" s="6"/>
      <c r="U86" s="6"/>
      <c r="V86" s="6"/>
      <c r="W86" s="6"/>
      <c r="X86" s="6"/>
      <c r="Y86" s="6"/>
      <c r="Z86" s="6"/>
      <c r="AA86" s="6"/>
      <c r="AB86" s="6"/>
      <c r="AC86" s="6"/>
      <c r="AD86" s="6"/>
      <c r="AE86" s="9"/>
      <c r="AF86" s="1"/>
      <c r="AG86" s="1"/>
      <c r="AH86" s="1"/>
      <c r="AI86" s="1"/>
      <c r="AJ86" s="1"/>
      <c r="AK86" s="1"/>
    </row>
    <row r="87" spans="1:37" x14ac:dyDescent="0.15">
      <c r="A87" s="9"/>
      <c r="B87" s="6"/>
      <c r="C87" s="67" t="s">
        <v>705</v>
      </c>
      <c r="D87" s="9" t="s">
        <v>691</v>
      </c>
      <c r="E87" s="9"/>
      <c r="F87" s="6"/>
      <c r="G87" s="67" t="s">
        <v>705</v>
      </c>
      <c r="H87" s="9" t="s">
        <v>692</v>
      </c>
      <c r="I87" s="9"/>
      <c r="J87" s="6"/>
      <c r="K87" s="67" t="s">
        <v>702</v>
      </c>
      <c r="L87" s="9" t="s">
        <v>693</v>
      </c>
      <c r="M87" s="6"/>
      <c r="N87" s="6"/>
      <c r="O87" s="67" t="s">
        <v>702</v>
      </c>
      <c r="P87" s="9" t="s">
        <v>694</v>
      </c>
      <c r="Q87" s="6"/>
      <c r="R87" s="6"/>
      <c r="S87" s="67" t="s">
        <v>705</v>
      </c>
      <c r="T87" s="9" t="s">
        <v>695</v>
      </c>
      <c r="U87" s="9"/>
      <c r="V87" s="6"/>
      <c r="W87" s="67" t="s">
        <v>705</v>
      </c>
      <c r="X87" s="89" t="s">
        <v>696</v>
      </c>
      <c r="Y87" s="6"/>
      <c r="Z87" s="6"/>
      <c r="AA87" s="6"/>
      <c r="AB87" s="6"/>
      <c r="AC87" s="9"/>
      <c r="AD87" s="9"/>
      <c r="AE87" s="9"/>
      <c r="AF87" s="1"/>
      <c r="AG87" s="1"/>
      <c r="AH87" s="1"/>
      <c r="AI87" s="1"/>
      <c r="AJ87" s="1"/>
      <c r="AK87" s="1"/>
    </row>
    <row r="88" spans="1:37" ht="5.0999999999999996" customHeight="1" x14ac:dyDescent="0.15">
      <c r="A88" s="9"/>
      <c r="B88" s="6"/>
      <c r="C88" s="6"/>
      <c r="D88" s="9"/>
      <c r="E88" s="9"/>
      <c r="F88" s="6"/>
      <c r="G88" s="44"/>
      <c r="H88" s="6"/>
      <c r="I88" s="44"/>
      <c r="J88" s="6"/>
      <c r="K88" s="6"/>
      <c r="L88" s="6"/>
      <c r="M88" s="6"/>
      <c r="N88" s="8"/>
      <c r="O88" s="44"/>
      <c r="P88" s="6"/>
      <c r="Q88" s="44"/>
      <c r="R88" s="6"/>
      <c r="S88" s="44"/>
      <c r="T88" s="6"/>
      <c r="U88" s="6"/>
      <c r="V88" s="6"/>
      <c r="W88" s="6"/>
      <c r="X88" s="6"/>
      <c r="Y88" s="6"/>
      <c r="Z88" s="6"/>
      <c r="AA88" s="6"/>
      <c r="AB88" s="6"/>
      <c r="AC88" s="6"/>
      <c r="AD88" s="6"/>
      <c r="AE88" s="9"/>
      <c r="AF88" s="1"/>
      <c r="AG88" s="1"/>
      <c r="AH88" s="1"/>
      <c r="AI88" s="1"/>
      <c r="AJ88" s="1"/>
      <c r="AK88" s="1"/>
    </row>
    <row r="89" spans="1:37" x14ac:dyDescent="0.15">
      <c r="A89" s="9"/>
      <c r="B89" s="6"/>
      <c r="C89" s="67" t="s">
        <v>705</v>
      </c>
      <c r="D89" s="9" t="s">
        <v>697</v>
      </c>
      <c r="E89" s="6"/>
      <c r="F89" s="6"/>
      <c r="G89" s="67" t="s">
        <v>705</v>
      </c>
      <c r="H89" s="9" t="s">
        <v>698</v>
      </c>
      <c r="I89" s="6"/>
      <c r="J89" s="6"/>
      <c r="K89" s="67" t="s">
        <v>705</v>
      </c>
      <c r="L89" s="9" t="s">
        <v>699</v>
      </c>
      <c r="M89" s="6"/>
      <c r="N89" s="9"/>
      <c r="O89" s="67" t="s">
        <v>705</v>
      </c>
      <c r="P89" s="9" t="s">
        <v>700</v>
      </c>
      <c r="Q89" s="6"/>
      <c r="R89" s="6"/>
      <c r="S89" s="6"/>
      <c r="T89" s="6"/>
      <c r="U89" s="6"/>
      <c r="V89" s="6"/>
      <c r="W89" s="6"/>
      <c r="X89" s="6"/>
      <c r="Y89" s="9"/>
      <c r="Z89" s="6"/>
      <c r="AA89" s="6"/>
      <c r="AB89" s="9"/>
      <c r="AC89" s="6"/>
      <c r="AD89" s="6"/>
      <c r="AE89" s="9"/>
      <c r="AF89" s="1"/>
      <c r="AG89" s="1"/>
      <c r="AH89" s="1"/>
      <c r="AI89" s="1"/>
      <c r="AJ89" s="1"/>
      <c r="AK89" s="1"/>
    </row>
    <row r="90" spans="1:37" x14ac:dyDescent="0.15">
      <c r="A90" s="9"/>
      <c r="B90" s="6"/>
      <c r="C90" s="86" t="s">
        <v>1682</v>
      </c>
      <c r="D90" s="9"/>
      <c r="E90" s="9"/>
      <c r="F90" s="6"/>
      <c r="G90" s="6"/>
      <c r="H90" s="6"/>
      <c r="I90" s="6"/>
      <c r="J90" s="6"/>
      <c r="K90" s="6"/>
      <c r="L90" s="6"/>
      <c r="M90" s="6"/>
      <c r="N90" s="6"/>
      <c r="O90" s="8"/>
      <c r="P90" s="6"/>
      <c r="Q90" s="6"/>
      <c r="R90" s="6"/>
      <c r="S90" s="6"/>
      <c r="T90" s="6"/>
      <c r="U90" s="6"/>
      <c r="V90" s="6"/>
      <c r="W90" s="6"/>
      <c r="X90" s="6"/>
      <c r="Y90" s="6"/>
      <c r="Z90" s="6"/>
      <c r="AA90" s="6"/>
      <c r="AB90" s="6"/>
      <c r="AC90" s="6"/>
      <c r="AD90" s="6"/>
      <c r="AE90" s="9"/>
      <c r="AF90" s="1"/>
      <c r="AG90" s="1"/>
      <c r="AH90" s="1"/>
      <c r="AI90" s="1"/>
      <c r="AJ90" s="1"/>
      <c r="AK90" s="1"/>
    </row>
    <row r="91" spans="1:37" ht="14.25" x14ac:dyDescent="0.15">
      <c r="A91" s="9"/>
      <c r="B91" s="6"/>
      <c r="C91" s="79" t="s">
        <v>1739</v>
      </c>
      <c r="D91" s="9"/>
      <c r="E91" s="9"/>
      <c r="F91" s="6"/>
      <c r="G91" s="6"/>
      <c r="H91" s="6"/>
      <c r="I91" s="6"/>
      <c r="J91" s="6"/>
      <c r="K91" s="6"/>
      <c r="L91" s="6"/>
      <c r="M91" s="6"/>
      <c r="N91" s="6"/>
      <c r="O91" s="8"/>
      <c r="P91" s="6"/>
      <c r="Q91" s="6"/>
      <c r="R91" s="6"/>
      <c r="S91" s="6"/>
      <c r="T91" s="6"/>
      <c r="U91" s="6"/>
      <c r="V91" s="6"/>
      <c r="W91" s="6"/>
      <c r="X91" s="6"/>
      <c r="Y91" s="6"/>
      <c r="Z91" s="6"/>
      <c r="AA91" s="6"/>
      <c r="AB91" s="6"/>
      <c r="AC91" s="6"/>
      <c r="AD91" s="6"/>
      <c r="AE91" s="9"/>
      <c r="AF91" s="1"/>
      <c r="AG91" s="1"/>
      <c r="AH91" s="1"/>
      <c r="AI91" s="1"/>
      <c r="AJ91" s="1"/>
      <c r="AK91" s="1"/>
    </row>
    <row r="92" spans="1:37" x14ac:dyDescent="0.15">
      <c r="A92" s="9"/>
      <c r="B92" s="6"/>
      <c r="C92" s="8" t="s">
        <v>1740</v>
      </c>
      <c r="D92" s="9"/>
      <c r="E92" s="9"/>
      <c r="F92" s="647" t="s">
        <v>2180</v>
      </c>
      <c r="G92" s="648"/>
      <c r="H92" s="648"/>
      <c r="I92" s="648"/>
      <c r="J92" s="648"/>
      <c r="K92" s="649"/>
      <c r="L92" s="8" t="s">
        <v>1627</v>
      </c>
      <c r="M92" s="6"/>
      <c r="N92" s="8"/>
      <c r="O92" s="6"/>
      <c r="P92" s="8"/>
      <c r="Q92" s="6"/>
      <c r="R92" s="6"/>
      <c r="S92" s="6"/>
      <c r="T92" s="6"/>
      <c r="U92" s="6"/>
      <c r="V92" s="6"/>
      <c r="W92" s="6"/>
      <c r="X92" s="6"/>
      <c r="Y92" s="6"/>
      <c r="Z92" s="6"/>
      <c r="AA92" s="6"/>
      <c r="AB92" s="6"/>
      <c r="AC92" s="6"/>
      <c r="AD92" s="6"/>
      <c r="AE92" s="9"/>
      <c r="AF92" s="1"/>
      <c r="AG92" s="1"/>
      <c r="AH92" s="1"/>
      <c r="AI92" s="1"/>
      <c r="AJ92" s="1"/>
      <c r="AK92" s="1"/>
    </row>
    <row r="93" spans="1:37" ht="14.25" x14ac:dyDescent="0.15">
      <c r="A93" s="9"/>
      <c r="B93" s="6"/>
      <c r="C93" s="79" t="s">
        <v>1626</v>
      </c>
      <c r="D93" s="9"/>
      <c r="E93" s="9"/>
      <c r="F93" s="6"/>
      <c r="G93" s="6"/>
      <c r="H93" s="6"/>
      <c r="I93" s="6"/>
      <c r="J93" s="6"/>
      <c r="K93" s="6"/>
      <c r="L93" s="6"/>
      <c r="M93" s="6"/>
      <c r="N93" s="6"/>
      <c r="O93" s="8"/>
      <c r="P93" s="6"/>
      <c r="Q93" s="79" t="s">
        <v>1631</v>
      </c>
      <c r="R93" s="6"/>
      <c r="S93" s="6"/>
      <c r="T93" s="6"/>
      <c r="U93" s="6"/>
      <c r="V93" s="6"/>
      <c r="W93" s="6"/>
      <c r="X93" s="6"/>
      <c r="Y93" s="6"/>
      <c r="Z93" s="6"/>
      <c r="AA93" s="6"/>
      <c r="AB93" s="6"/>
      <c r="AC93" s="6"/>
      <c r="AD93" s="6"/>
      <c r="AE93" s="9"/>
      <c r="AF93" s="1"/>
      <c r="AG93" s="1"/>
      <c r="AH93" s="1"/>
      <c r="AI93" s="1"/>
      <c r="AJ93" s="1"/>
      <c r="AK93" s="1"/>
    </row>
    <row r="94" spans="1:37" x14ac:dyDescent="0.15">
      <c r="A94" s="9"/>
      <c r="B94" s="6"/>
      <c r="C94" s="650" t="s">
        <v>1628</v>
      </c>
      <c r="D94" s="650"/>
      <c r="E94" s="647" t="s">
        <v>1650</v>
      </c>
      <c r="F94" s="648"/>
      <c r="G94" s="648"/>
      <c r="H94" s="649"/>
      <c r="I94" s="8"/>
      <c r="J94" s="651" t="s">
        <v>1629</v>
      </c>
      <c r="K94" s="651"/>
      <c r="L94" s="652"/>
      <c r="M94" s="647" t="s">
        <v>2181</v>
      </c>
      <c r="N94" s="649"/>
      <c r="O94" s="8" t="s">
        <v>1630</v>
      </c>
      <c r="P94" s="6"/>
      <c r="Q94" s="650" t="s">
        <v>205</v>
      </c>
      <c r="R94" s="650"/>
      <c r="S94" s="653" t="s">
        <v>1632</v>
      </c>
      <c r="T94" s="654"/>
      <c r="U94" s="655"/>
      <c r="V94" s="6"/>
      <c r="W94" s="6"/>
      <c r="X94" s="6"/>
      <c r="Y94" s="6"/>
      <c r="Z94" s="6"/>
      <c r="AA94" s="6"/>
      <c r="AB94" s="6"/>
      <c r="AC94" s="6"/>
      <c r="AD94" s="6"/>
      <c r="AE94" s="9"/>
      <c r="AF94" s="1"/>
      <c r="AG94" s="1"/>
      <c r="AH94" s="1"/>
      <c r="AI94" s="1"/>
      <c r="AJ94" s="1"/>
      <c r="AK94" s="1"/>
    </row>
    <row r="95" spans="1:37" ht="14.25" x14ac:dyDescent="0.15">
      <c r="A95" s="9"/>
      <c r="B95" s="6"/>
      <c r="C95" s="79" t="s">
        <v>97</v>
      </c>
      <c r="D95" s="9"/>
      <c r="E95" s="9"/>
      <c r="F95" s="6"/>
      <c r="G95" s="6"/>
      <c r="H95" s="6"/>
      <c r="I95" s="6"/>
      <c r="J95" s="6"/>
      <c r="K95" s="6"/>
      <c r="L95" s="6"/>
      <c r="M95" s="6"/>
      <c r="N95" s="6"/>
      <c r="O95" s="8"/>
      <c r="P95" s="6"/>
      <c r="Q95" s="6"/>
      <c r="R95" s="6"/>
      <c r="S95" s="6"/>
      <c r="T95" s="6"/>
      <c r="U95" s="6"/>
      <c r="V95" s="6"/>
      <c r="W95" s="6"/>
      <c r="X95" s="6"/>
      <c r="Y95" s="6"/>
      <c r="Z95" s="6"/>
      <c r="AA95" s="6"/>
      <c r="AB95" s="6"/>
      <c r="AC95" s="6"/>
      <c r="AD95" s="6"/>
      <c r="AE95" s="9"/>
      <c r="AF95" s="1"/>
      <c r="AG95" s="1"/>
      <c r="AH95" s="1"/>
      <c r="AI95" s="1"/>
      <c r="AJ95" s="1"/>
      <c r="AK95" s="1"/>
    </row>
    <row r="96" spans="1:37" x14ac:dyDescent="0.15">
      <c r="A96" s="9"/>
      <c r="B96" s="6"/>
      <c r="C96" s="13" t="s">
        <v>1653</v>
      </c>
      <c r="D96" s="9"/>
      <c r="E96" s="656">
        <v>1</v>
      </c>
      <c r="F96" s="657"/>
      <c r="G96" s="87" t="s">
        <v>578</v>
      </c>
      <c r="H96" s="6"/>
      <c r="I96" s="6" t="s">
        <v>1654</v>
      </c>
      <c r="J96" s="6"/>
      <c r="K96" s="656">
        <v>2</v>
      </c>
      <c r="L96" s="658"/>
      <c r="M96" s="87" t="s">
        <v>578</v>
      </c>
      <c r="N96" s="6"/>
      <c r="O96" s="6" t="s">
        <v>577</v>
      </c>
      <c r="P96" s="6"/>
      <c r="Q96" s="656">
        <v>15</v>
      </c>
      <c r="R96" s="657"/>
      <c r="S96" s="87" t="s">
        <v>579</v>
      </c>
      <c r="T96" s="6"/>
      <c r="U96" s="116"/>
      <c r="V96" s="116"/>
      <c r="W96" s="78"/>
      <c r="X96" s="6"/>
      <c r="Y96" s="6"/>
      <c r="Z96" s="6"/>
      <c r="AA96" s="6"/>
      <c r="AB96" s="6"/>
      <c r="AC96" s="6"/>
      <c r="AD96" s="6"/>
      <c r="AE96" s="9"/>
      <c r="AF96" s="1"/>
      <c r="AG96" s="1"/>
      <c r="AH96" s="1"/>
      <c r="AI96" s="1"/>
      <c r="AJ96" s="1"/>
      <c r="AK96" s="1"/>
    </row>
    <row r="97" spans="1:37" ht="6.6" customHeight="1" x14ac:dyDescent="0.15">
      <c r="A97" s="9"/>
      <c r="B97" s="6"/>
      <c r="C97" s="13"/>
      <c r="D97" s="9"/>
      <c r="E97" s="117"/>
      <c r="F97" s="117"/>
      <c r="G97" s="78"/>
      <c r="H97" s="6"/>
      <c r="I97" s="6"/>
      <c r="J97" s="6"/>
      <c r="K97" s="117"/>
      <c r="L97" s="117"/>
      <c r="M97" s="78"/>
      <c r="N97" s="6"/>
      <c r="O97" s="6"/>
      <c r="P97" s="6"/>
      <c r="Q97" s="117"/>
      <c r="R97" s="117"/>
      <c r="S97" s="78"/>
      <c r="T97" s="6"/>
      <c r="U97" s="116"/>
      <c r="V97" s="116"/>
      <c r="W97" s="78"/>
      <c r="X97" s="6"/>
      <c r="Y97" s="6"/>
      <c r="Z97" s="6"/>
      <c r="AA97" s="6"/>
      <c r="AB97" s="6"/>
      <c r="AC97" s="6"/>
      <c r="AD97" s="6"/>
      <c r="AE97" s="9"/>
      <c r="AF97" s="1"/>
      <c r="AG97" s="1"/>
      <c r="AH97" s="1"/>
      <c r="AI97" s="1"/>
      <c r="AJ97" s="1"/>
      <c r="AK97" s="1"/>
    </row>
    <row r="98" spans="1:37" x14ac:dyDescent="0.15">
      <c r="A98" s="9"/>
      <c r="B98" s="6"/>
      <c r="C98" s="13" t="s">
        <v>96</v>
      </c>
      <c r="D98" s="9"/>
      <c r="E98" s="117"/>
      <c r="F98" s="117"/>
      <c r="G98" s="78"/>
      <c r="H98" s="78"/>
      <c r="I98" s="78"/>
      <c r="J98" s="6"/>
      <c r="K98" s="653" t="s">
        <v>1662</v>
      </c>
      <c r="L98" s="655"/>
      <c r="M98" s="117" t="s">
        <v>1655</v>
      </c>
      <c r="N98" s="656" t="s">
        <v>1670</v>
      </c>
      <c r="O98" s="658"/>
      <c r="P98" s="6" t="s">
        <v>1656</v>
      </c>
      <c r="Q98" s="6"/>
      <c r="R98" s="6"/>
      <c r="S98" s="116"/>
      <c r="T98" s="116"/>
      <c r="U98" s="116"/>
      <c r="V98" s="116"/>
      <c r="W98" s="116"/>
      <c r="X98" s="78"/>
      <c r="Y98" s="6"/>
      <c r="Z98" s="6"/>
      <c r="AA98" s="6"/>
      <c r="AB98" s="6"/>
      <c r="AC98" s="6"/>
      <c r="AD98" s="6"/>
      <c r="AE98" s="9"/>
      <c r="AF98" s="1"/>
      <c r="AG98" s="1"/>
      <c r="AH98" s="1"/>
      <c r="AI98" s="1"/>
      <c r="AJ98" s="1"/>
      <c r="AK98" s="1"/>
    </row>
    <row r="99" spans="1:37" x14ac:dyDescent="0.15">
      <c r="A99" s="9"/>
      <c r="B99" s="6"/>
      <c r="C99" s="86"/>
      <c r="D99" s="9"/>
      <c r="E99" s="9"/>
      <c r="F99" s="6"/>
      <c r="G99" s="6"/>
      <c r="H99" s="6"/>
      <c r="I99" s="6"/>
      <c r="J99" s="6"/>
      <c r="K99" s="6"/>
      <c r="L99" s="6"/>
      <c r="M99" s="6"/>
      <c r="N99" s="6"/>
      <c r="O99" s="8"/>
      <c r="P99" s="6"/>
      <c r="Q99" s="6"/>
      <c r="R99" s="6"/>
      <c r="S99" s="6"/>
      <c r="T99" s="6"/>
      <c r="U99" s="6"/>
      <c r="V99" s="6"/>
      <c r="W99" s="6"/>
      <c r="X99" s="6"/>
      <c r="Y99" s="6"/>
      <c r="Z99" s="6"/>
      <c r="AA99" s="6"/>
      <c r="AB99" s="6"/>
      <c r="AC99" s="6"/>
      <c r="AD99" s="6"/>
      <c r="AE99" s="9"/>
      <c r="AF99" s="1"/>
      <c r="AG99" s="1"/>
      <c r="AH99" s="1"/>
      <c r="AI99" s="1"/>
      <c r="AJ99" s="1"/>
      <c r="AK99" s="1"/>
    </row>
    <row r="100" spans="1:37" ht="21" x14ac:dyDescent="0.15">
      <c r="A100" s="64"/>
      <c r="B100" s="56"/>
      <c r="C100" s="659" t="s">
        <v>423</v>
      </c>
      <c r="D100" s="659"/>
      <c r="E100" s="659"/>
      <c r="F100" s="659"/>
      <c r="G100" s="659"/>
      <c r="H100" s="56"/>
      <c r="I100" s="56"/>
      <c r="J100" s="56"/>
      <c r="K100" s="56"/>
      <c r="L100" s="56"/>
      <c r="M100" s="56"/>
      <c r="N100" s="56"/>
      <c r="O100" s="57"/>
      <c r="P100" s="56"/>
      <c r="Q100" s="56"/>
      <c r="R100" s="56"/>
      <c r="S100" s="56"/>
      <c r="T100" s="56"/>
      <c r="U100" s="56"/>
      <c r="V100" s="56"/>
      <c r="W100" s="56"/>
      <c r="X100" s="56"/>
      <c r="Y100" s="56"/>
      <c r="Z100" s="56"/>
      <c r="AA100" s="56"/>
      <c r="AB100" s="56"/>
      <c r="AC100" s="56" ph="1"/>
      <c r="AD100" s="56"/>
      <c r="AE100" s="64"/>
      <c r="AF100" s="1"/>
      <c r="AG100" s="1"/>
      <c r="AH100" s="1"/>
      <c r="AI100" s="1"/>
      <c r="AJ100" s="1"/>
      <c r="AK100" s="1"/>
    </row>
    <row r="101" spans="1:37" x14ac:dyDescent="0.15">
      <c r="A101" s="64"/>
      <c r="B101" s="64"/>
      <c r="C101" s="659"/>
      <c r="D101" s="659"/>
      <c r="E101" s="659"/>
      <c r="F101" s="659"/>
      <c r="G101" s="659"/>
      <c r="H101" s="639" t="s">
        <v>2179</v>
      </c>
      <c r="I101" s="640"/>
      <c r="J101" s="640"/>
      <c r="K101" s="640"/>
      <c r="L101" s="641"/>
      <c r="M101" s="58"/>
      <c r="N101" s="59" t="s">
        <v>619</v>
      </c>
      <c r="O101" s="56"/>
      <c r="P101" s="642" t="s">
        <v>2182</v>
      </c>
      <c r="Q101" s="643"/>
      <c r="R101" s="643"/>
      <c r="S101" s="644"/>
      <c r="T101" s="59" t="s">
        <v>620</v>
      </c>
      <c r="U101" s="56"/>
      <c r="V101" s="563" t="s">
        <v>2183</v>
      </c>
      <c r="W101" s="645"/>
      <c r="X101" s="645"/>
      <c r="Y101" s="646"/>
      <c r="Z101" s="56"/>
      <c r="AA101" s="56"/>
      <c r="AB101" s="56"/>
      <c r="AC101" s="56"/>
      <c r="AD101" s="56"/>
      <c r="AE101" s="64"/>
      <c r="AF101" s="1"/>
      <c r="AG101" s="1"/>
      <c r="AH101" s="1"/>
      <c r="AI101" s="1"/>
      <c r="AJ101" s="1"/>
      <c r="AK101" s="1"/>
    </row>
    <row r="102" spans="1:37" x14ac:dyDescent="0.15">
      <c r="A102" s="64"/>
      <c r="B102" s="56"/>
      <c r="C102" s="59"/>
      <c r="D102" s="59"/>
      <c r="E102" s="59"/>
      <c r="F102" s="59"/>
      <c r="G102" s="59"/>
      <c r="H102" s="59"/>
      <c r="I102" s="59"/>
      <c r="J102" s="59"/>
      <c r="K102" s="56"/>
      <c r="L102" s="56"/>
      <c r="M102" s="56"/>
      <c r="N102" s="56"/>
      <c r="O102" s="56"/>
      <c r="P102" s="56"/>
      <c r="Q102" s="56"/>
      <c r="R102" s="56"/>
      <c r="S102" s="56"/>
      <c r="T102" s="56"/>
      <c r="U102" s="56"/>
      <c r="V102" s="56"/>
      <c r="W102" s="56"/>
      <c r="X102" s="56"/>
      <c r="Y102" s="56"/>
      <c r="Z102" s="56"/>
      <c r="AA102" s="56"/>
      <c r="AB102" s="56"/>
      <c r="AC102" s="56"/>
      <c r="AD102" s="56"/>
      <c r="AE102" s="64"/>
      <c r="AF102" s="1"/>
      <c r="AG102" s="1"/>
      <c r="AH102" s="1"/>
      <c r="AI102" s="1"/>
      <c r="AJ102" s="1"/>
      <c r="AK102" s="1"/>
    </row>
    <row r="103" spans="1:37" x14ac:dyDescent="0.15">
      <c r="A103" s="64"/>
      <c r="B103" s="56"/>
      <c r="C103" s="660" t="s">
        <v>567</v>
      </c>
      <c r="D103" s="660"/>
      <c r="E103" s="660"/>
      <c r="F103" s="660"/>
      <c r="G103" s="59" t="s">
        <v>568</v>
      </c>
      <c r="H103" s="150" t="s">
        <v>2184</v>
      </c>
      <c r="I103" s="59" t="s">
        <v>569</v>
      </c>
      <c r="J103" s="150" t="s">
        <v>2185</v>
      </c>
      <c r="K103" s="59" t="s">
        <v>570</v>
      </c>
      <c r="L103" s="150" t="s">
        <v>2186</v>
      </c>
      <c r="M103" s="59" t="s">
        <v>615</v>
      </c>
      <c r="N103" s="59" t="s">
        <v>616</v>
      </c>
      <c r="O103" s="150" t="s">
        <v>2187</v>
      </c>
      <c r="P103" s="59" t="s">
        <v>569</v>
      </c>
      <c r="Q103" s="153" t="s">
        <v>2188</v>
      </c>
      <c r="R103" s="59" t="s">
        <v>570</v>
      </c>
      <c r="S103" s="150" t="s">
        <v>2189</v>
      </c>
      <c r="T103" s="59" t="s">
        <v>615</v>
      </c>
      <c r="U103" s="151" t="s">
        <v>703</v>
      </c>
      <c r="V103" s="151"/>
      <c r="W103" s="151"/>
      <c r="X103" s="151"/>
      <c r="Y103" s="151"/>
      <c r="Z103" s="151"/>
      <c r="AA103" s="151"/>
      <c r="AB103" s="143"/>
      <c r="AC103" s="143"/>
      <c r="AD103" s="144"/>
      <c r="AE103" s="64"/>
      <c r="AF103" s="1"/>
      <c r="AG103" s="1"/>
      <c r="AH103" s="1"/>
      <c r="AI103" s="1"/>
      <c r="AJ103" s="1"/>
      <c r="AK103" s="1"/>
    </row>
    <row r="104" spans="1:37" ht="5.0999999999999996" customHeight="1" x14ac:dyDescent="0.15">
      <c r="A104" s="64"/>
      <c r="B104" s="56"/>
      <c r="C104" s="56"/>
      <c r="D104" s="56"/>
      <c r="E104" s="56"/>
      <c r="F104" s="56"/>
      <c r="G104" s="56"/>
      <c r="H104" s="69"/>
      <c r="I104" s="65"/>
      <c r="J104" s="65"/>
      <c r="K104" s="65"/>
      <c r="L104" s="65"/>
      <c r="M104" s="65"/>
      <c r="N104" s="56"/>
      <c r="O104" s="57"/>
      <c r="P104" s="58"/>
      <c r="Q104" s="69"/>
      <c r="R104" s="58"/>
      <c r="S104" s="58"/>
      <c r="T104" s="58"/>
      <c r="U104" s="58"/>
      <c r="V104" s="58"/>
      <c r="W104" s="58"/>
      <c r="X104" s="58"/>
      <c r="Y104" s="58"/>
      <c r="Z104" s="58"/>
      <c r="AA104" s="58"/>
      <c r="AB104" s="58"/>
      <c r="AC104" s="58"/>
      <c r="AD104" s="56"/>
      <c r="AE104" s="64"/>
      <c r="AF104" s="1"/>
      <c r="AG104" s="1"/>
      <c r="AH104" s="1"/>
      <c r="AI104" s="1"/>
      <c r="AJ104" s="1"/>
      <c r="AK104" s="1"/>
    </row>
    <row r="105" spans="1:37" ht="14.25" x14ac:dyDescent="0.15">
      <c r="A105" s="64"/>
      <c r="B105" s="56"/>
      <c r="C105" s="77" t="str">
        <f>AJ68&amp;H101&amp;AJ69</f>
        <v>△△港作業所</v>
      </c>
      <c r="D105" s="56"/>
      <c r="E105" s="56"/>
      <c r="F105" s="56"/>
      <c r="G105" s="56"/>
      <c r="H105" s="69"/>
      <c r="I105" s="65"/>
      <c r="J105" s="65"/>
      <c r="K105" s="65"/>
      <c r="L105" s="65"/>
      <c r="M105" s="65"/>
      <c r="N105" s="56"/>
      <c r="O105" s="57"/>
      <c r="P105" s="58"/>
      <c r="Q105" s="69"/>
      <c r="R105" s="58"/>
      <c r="S105" s="58"/>
      <c r="T105" s="58"/>
      <c r="U105" s="58"/>
      <c r="V105" s="58"/>
      <c r="W105" s="58"/>
      <c r="X105" s="58"/>
      <c r="Y105" s="58"/>
      <c r="Z105" s="58"/>
      <c r="AA105" s="58"/>
      <c r="AB105" s="58"/>
      <c r="AC105" s="58"/>
      <c r="AD105" s="56"/>
      <c r="AE105" s="64"/>
      <c r="AF105" s="1"/>
      <c r="AG105" s="1"/>
      <c r="AH105" s="1"/>
      <c r="AI105" s="1"/>
      <c r="AJ105" s="1"/>
      <c r="AK105" s="1"/>
    </row>
    <row r="106" spans="1:37" x14ac:dyDescent="0.15">
      <c r="A106" s="64"/>
      <c r="B106" s="57"/>
      <c r="C106" s="661" t="s">
        <v>663</v>
      </c>
      <c r="D106" s="661"/>
      <c r="E106" s="662"/>
      <c r="F106" s="73" t="s">
        <v>559</v>
      </c>
      <c r="G106" s="71" t="s">
        <v>666</v>
      </c>
      <c r="H106" s="71" t="s">
        <v>701</v>
      </c>
      <c r="I106" s="71" t="s">
        <v>667</v>
      </c>
      <c r="J106" s="71" t="s">
        <v>668</v>
      </c>
      <c r="K106" s="71" t="s">
        <v>669</v>
      </c>
      <c r="L106" s="74" t="s">
        <v>670</v>
      </c>
      <c r="M106" s="57"/>
      <c r="N106" s="57"/>
      <c r="O106" s="60" t="s">
        <v>671</v>
      </c>
      <c r="P106" s="61"/>
      <c r="Q106" s="62"/>
      <c r="R106" s="62"/>
      <c r="S106" s="62"/>
      <c r="T106" s="57"/>
      <c r="U106" s="57"/>
      <c r="V106" s="57"/>
      <c r="W106" s="57"/>
      <c r="X106" s="57"/>
      <c r="Y106" s="57"/>
      <c r="Z106" s="57"/>
      <c r="AA106" s="57"/>
      <c r="AB106" s="57"/>
      <c r="AC106" s="57"/>
      <c r="AD106" s="57"/>
      <c r="AE106" s="64"/>
      <c r="AF106" s="1"/>
      <c r="AG106" s="1"/>
      <c r="AH106" s="1"/>
      <c r="AI106" s="1"/>
      <c r="AJ106" s="1"/>
      <c r="AK106" s="1"/>
    </row>
    <row r="107" spans="1:37" x14ac:dyDescent="0.15">
      <c r="A107" s="64"/>
      <c r="B107" s="57"/>
      <c r="C107" s="57"/>
      <c r="D107" s="57"/>
      <c r="E107" s="62"/>
      <c r="F107" s="67" t="s">
        <v>702</v>
      </c>
      <c r="G107" s="72" t="s">
        <v>702</v>
      </c>
      <c r="H107" s="72" t="s">
        <v>702</v>
      </c>
      <c r="I107" s="72" t="s">
        <v>702</v>
      </c>
      <c r="J107" s="72" t="s">
        <v>702</v>
      </c>
      <c r="K107" s="72" t="s">
        <v>702</v>
      </c>
      <c r="L107" s="67" t="s">
        <v>702</v>
      </c>
      <c r="M107" s="57"/>
      <c r="N107" s="57"/>
      <c r="O107" s="154">
        <v>0</v>
      </c>
      <c r="P107" s="57" t="s">
        <v>672</v>
      </c>
      <c r="Q107" s="57" t="s">
        <v>560</v>
      </c>
      <c r="R107" s="154">
        <v>0</v>
      </c>
      <c r="S107" s="57" t="s">
        <v>672</v>
      </c>
      <c r="T107" s="63" t="s">
        <v>581</v>
      </c>
      <c r="U107" s="57"/>
      <c r="V107" s="57"/>
      <c r="W107" s="57"/>
      <c r="X107" s="57"/>
      <c r="Y107" s="57"/>
      <c r="Z107" s="57"/>
      <c r="AA107" s="57"/>
      <c r="AB107" s="57"/>
      <c r="AC107" s="57"/>
      <c r="AD107" s="57"/>
      <c r="AE107" s="64"/>
      <c r="AF107" s="1"/>
      <c r="AG107" s="1"/>
      <c r="AH107" s="1"/>
      <c r="AI107" s="1"/>
      <c r="AJ107" s="1"/>
      <c r="AK107" s="1"/>
    </row>
    <row r="108" spans="1:37" ht="5.0999999999999996" customHeight="1" x14ac:dyDescent="0.15">
      <c r="A108" s="64"/>
      <c r="B108" s="57"/>
      <c r="C108" s="57"/>
      <c r="D108" s="57"/>
      <c r="E108" s="62"/>
      <c r="F108" s="121"/>
      <c r="G108" s="121"/>
      <c r="H108" s="121"/>
      <c r="I108" s="121"/>
      <c r="J108" s="121"/>
      <c r="K108" s="121"/>
      <c r="L108" s="121"/>
      <c r="M108" s="121"/>
      <c r="N108" s="57"/>
      <c r="O108" s="121"/>
      <c r="P108" s="57"/>
      <c r="Q108" s="57"/>
      <c r="R108" s="121"/>
      <c r="S108" s="57"/>
      <c r="T108" s="63"/>
      <c r="U108" s="57"/>
      <c r="V108" s="57"/>
      <c r="W108" s="57"/>
      <c r="X108" s="57"/>
      <c r="Y108" s="57"/>
      <c r="Z108" s="57"/>
      <c r="AA108" s="57"/>
      <c r="AB108" s="57"/>
      <c r="AC108" s="57"/>
      <c r="AD108" s="57"/>
      <c r="AE108" s="64"/>
      <c r="AF108" s="1"/>
      <c r="AG108" s="1"/>
      <c r="AH108" s="1"/>
      <c r="AI108" s="1"/>
      <c r="AJ108" s="1"/>
      <c r="AK108" s="1"/>
    </row>
    <row r="109" spans="1:37" ht="14.25" x14ac:dyDescent="0.15">
      <c r="A109" s="64"/>
      <c r="B109" s="56"/>
      <c r="C109" s="68" t="s">
        <v>1634</v>
      </c>
      <c r="D109" s="56"/>
      <c r="E109" s="56"/>
      <c r="F109" s="56"/>
      <c r="G109" s="56"/>
      <c r="H109" s="69"/>
      <c r="I109" s="65"/>
      <c r="J109" s="65"/>
      <c r="K109" s="65"/>
      <c r="L109" s="65"/>
      <c r="M109" s="65"/>
      <c r="N109" s="56"/>
      <c r="O109" s="57"/>
      <c r="P109" s="58"/>
      <c r="Q109" s="69"/>
      <c r="R109" s="58"/>
      <c r="S109" s="58"/>
      <c r="T109" s="58"/>
      <c r="U109" s="58"/>
      <c r="V109" s="58"/>
      <c r="W109" s="58"/>
      <c r="X109" s="58"/>
      <c r="Y109" s="58"/>
      <c r="Z109" s="58"/>
      <c r="AA109" s="58"/>
      <c r="AB109" s="58"/>
      <c r="AC109" s="58"/>
      <c r="AD109" s="56"/>
      <c r="AE109" s="64"/>
      <c r="AF109" s="1"/>
      <c r="AG109" s="1"/>
      <c r="AH109" s="1"/>
      <c r="AI109" s="1"/>
      <c r="AJ109" s="1"/>
      <c r="AK109" s="1"/>
    </row>
    <row r="110" spans="1:37" x14ac:dyDescent="0.15">
      <c r="A110" s="64"/>
      <c r="B110" s="56"/>
      <c r="C110" s="67" t="s">
        <v>702</v>
      </c>
      <c r="D110" s="56" t="s">
        <v>571</v>
      </c>
      <c r="E110" s="56"/>
      <c r="F110" s="56"/>
      <c r="G110" s="67" t="s">
        <v>702</v>
      </c>
      <c r="H110" s="75" t="s">
        <v>572</v>
      </c>
      <c r="I110" s="65"/>
      <c r="J110" s="65"/>
      <c r="K110" s="67" t="s">
        <v>702</v>
      </c>
      <c r="L110" s="65" t="s">
        <v>573</v>
      </c>
      <c r="M110" s="65"/>
      <c r="N110" s="56"/>
      <c r="O110" s="67" t="s">
        <v>702</v>
      </c>
      <c r="P110" s="58" t="s">
        <v>574</v>
      </c>
      <c r="Q110" s="69"/>
      <c r="R110" s="58"/>
      <c r="S110" s="67" t="s">
        <v>702</v>
      </c>
      <c r="T110" s="58" t="s">
        <v>575</v>
      </c>
      <c r="U110" s="58"/>
      <c r="V110" s="58"/>
      <c r="W110" s="67" t="s">
        <v>702</v>
      </c>
      <c r="X110" s="58" t="s">
        <v>677</v>
      </c>
      <c r="Y110" s="58"/>
      <c r="Z110" s="58"/>
      <c r="AA110" s="67" t="s">
        <v>702</v>
      </c>
      <c r="AB110" s="58" t="s">
        <v>576</v>
      </c>
      <c r="AC110" s="58"/>
      <c r="AD110" s="56"/>
      <c r="AE110" s="64"/>
      <c r="AF110" s="1"/>
      <c r="AG110" s="1"/>
      <c r="AH110" s="1"/>
      <c r="AI110" s="1"/>
      <c r="AJ110" s="1"/>
      <c r="AK110" s="1"/>
    </row>
    <row r="111" spans="1:37" x14ac:dyDescent="0.15">
      <c r="A111" s="64"/>
      <c r="B111" s="56"/>
      <c r="C111" s="69" t="s">
        <v>1681</v>
      </c>
      <c r="D111" s="56"/>
      <c r="E111" s="56"/>
      <c r="F111" s="56"/>
      <c r="G111" s="56"/>
      <c r="H111" s="69"/>
      <c r="I111" s="65"/>
      <c r="J111" s="65"/>
      <c r="K111" s="65"/>
      <c r="L111" s="65"/>
      <c r="M111" s="65"/>
      <c r="N111" s="56"/>
      <c r="O111" s="57"/>
      <c r="P111" s="58"/>
      <c r="Q111" s="69"/>
      <c r="R111" s="58"/>
      <c r="S111" s="58"/>
      <c r="T111" s="58"/>
      <c r="U111" s="58"/>
      <c r="V111" s="58"/>
      <c r="W111" s="58"/>
      <c r="X111" s="58"/>
      <c r="Y111" s="58"/>
      <c r="Z111" s="58"/>
      <c r="AA111" s="58"/>
      <c r="AB111" s="58"/>
      <c r="AC111" s="58"/>
      <c r="AD111" s="56"/>
      <c r="AE111" s="64"/>
      <c r="AF111" s="1"/>
      <c r="AG111" s="1"/>
      <c r="AH111" s="1"/>
      <c r="AI111" s="1"/>
      <c r="AJ111" s="1"/>
      <c r="AK111" s="1"/>
    </row>
    <row r="112" spans="1:37" ht="14.25" x14ac:dyDescent="0.15">
      <c r="A112" s="64"/>
      <c r="B112" s="56"/>
      <c r="C112" s="68" t="s">
        <v>1633</v>
      </c>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64"/>
      <c r="AF112" s="1"/>
      <c r="AG112" s="1"/>
      <c r="AH112" s="1"/>
      <c r="AI112" s="1"/>
      <c r="AJ112" s="1"/>
      <c r="AK112" s="1"/>
    </row>
    <row r="113" spans="1:37" x14ac:dyDescent="0.15">
      <c r="A113" s="64"/>
      <c r="B113" s="56"/>
      <c r="C113" s="67" t="s">
        <v>702</v>
      </c>
      <c r="D113" s="76" t="s">
        <v>674</v>
      </c>
      <c r="E113" s="64"/>
      <c r="F113" s="56"/>
      <c r="G113" s="67" t="s">
        <v>702</v>
      </c>
      <c r="H113" s="76" t="s">
        <v>675</v>
      </c>
      <c r="I113" s="64"/>
      <c r="J113" s="64"/>
      <c r="K113" s="67" t="s">
        <v>702</v>
      </c>
      <c r="L113" s="76" t="s">
        <v>676</v>
      </c>
      <c r="M113" s="64"/>
      <c r="N113" s="57"/>
      <c r="O113" s="67" t="s">
        <v>702</v>
      </c>
      <c r="P113" s="76" t="s">
        <v>677</v>
      </c>
      <c r="Q113" s="64"/>
      <c r="R113" s="56"/>
      <c r="S113" s="67" t="s">
        <v>702</v>
      </c>
      <c r="T113" s="76" t="s">
        <v>678</v>
      </c>
      <c r="U113" s="64"/>
      <c r="V113" s="64"/>
      <c r="W113" s="67" t="s">
        <v>702</v>
      </c>
      <c r="X113" s="76" t="s">
        <v>679</v>
      </c>
      <c r="Y113" s="64"/>
      <c r="Z113" s="56"/>
      <c r="AA113" s="67" t="s">
        <v>702</v>
      </c>
      <c r="AB113" s="76" t="s">
        <v>680</v>
      </c>
      <c r="AC113" s="64"/>
      <c r="AD113" s="64"/>
      <c r="AE113" s="64"/>
      <c r="AF113" s="1"/>
      <c r="AG113" s="1"/>
      <c r="AH113" s="1"/>
      <c r="AI113" s="1"/>
      <c r="AJ113" s="1"/>
      <c r="AK113" s="1"/>
    </row>
    <row r="114" spans="1:37" ht="5.0999999999999996" customHeight="1" x14ac:dyDescent="0.15">
      <c r="A114" s="64"/>
      <c r="B114" s="56"/>
      <c r="C114" s="136"/>
      <c r="D114" s="57"/>
      <c r="E114" s="64"/>
      <c r="F114" s="56"/>
      <c r="G114" s="136"/>
      <c r="H114" s="121"/>
      <c r="I114" s="64"/>
      <c r="J114" s="64"/>
      <c r="K114" s="121"/>
      <c r="L114" s="121"/>
      <c r="M114" s="64"/>
      <c r="N114" s="57"/>
      <c r="O114" s="121"/>
      <c r="P114" s="121"/>
      <c r="Q114" s="64"/>
      <c r="R114" s="56"/>
      <c r="S114" s="121"/>
      <c r="T114" s="121"/>
      <c r="U114" s="64"/>
      <c r="V114" s="64"/>
      <c r="W114" s="136"/>
      <c r="X114" s="121"/>
      <c r="Y114" s="64"/>
      <c r="Z114" s="56"/>
      <c r="AA114" s="137"/>
      <c r="AB114" s="121"/>
      <c r="AC114" s="64"/>
      <c r="AD114" s="64"/>
      <c r="AE114" s="64"/>
      <c r="AF114" s="1"/>
      <c r="AG114" s="1"/>
      <c r="AH114" s="1"/>
      <c r="AI114" s="1"/>
      <c r="AJ114" s="1"/>
      <c r="AK114" s="1"/>
    </row>
    <row r="115" spans="1:37" x14ac:dyDescent="0.15">
      <c r="A115" s="64"/>
      <c r="B115" s="56"/>
      <c r="C115" s="67" t="s">
        <v>702</v>
      </c>
      <c r="D115" s="66" t="s">
        <v>681</v>
      </c>
      <c r="E115" s="64"/>
      <c r="F115" s="56"/>
      <c r="G115" s="67" t="s">
        <v>705</v>
      </c>
      <c r="H115" s="66" t="s">
        <v>682</v>
      </c>
      <c r="I115" s="64"/>
      <c r="J115" s="56"/>
      <c r="K115" s="67" t="s">
        <v>705</v>
      </c>
      <c r="L115" s="64" t="s">
        <v>683</v>
      </c>
      <c r="M115" s="56"/>
      <c r="N115" s="64"/>
      <c r="O115" s="67" t="s">
        <v>702</v>
      </c>
      <c r="P115" s="64" t="s">
        <v>688</v>
      </c>
      <c r="Q115" s="124"/>
      <c r="R115" s="56"/>
      <c r="S115" s="67" t="s">
        <v>702</v>
      </c>
      <c r="T115" s="64" t="s">
        <v>689</v>
      </c>
      <c r="U115" s="56"/>
      <c r="V115" s="56"/>
      <c r="W115" s="67" t="s">
        <v>702</v>
      </c>
      <c r="X115" s="64" t="s">
        <v>690</v>
      </c>
      <c r="Y115" s="56"/>
      <c r="Z115" s="56"/>
      <c r="AA115" s="56"/>
      <c r="AB115" s="64"/>
      <c r="AC115" s="56"/>
      <c r="AD115" s="56"/>
      <c r="AE115" s="64"/>
      <c r="AF115" s="1"/>
      <c r="AG115" s="1"/>
      <c r="AH115" s="1"/>
      <c r="AI115" s="1"/>
      <c r="AJ115" s="1"/>
      <c r="AK115" s="1"/>
    </row>
    <row r="116" spans="1:37" ht="5.0999999999999996" customHeight="1" x14ac:dyDescent="0.15">
      <c r="A116" s="64"/>
      <c r="B116" s="56"/>
      <c r="C116" s="56"/>
      <c r="D116" s="64"/>
      <c r="E116" s="64"/>
      <c r="F116" s="56"/>
      <c r="G116" s="56"/>
      <c r="H116" s="56"/>
      <c r="I116" s="56"/>
      <c r="J116" s="56"/>
      <c r="K116" s="56"/>
      <c r="L116" s="64"/>
      <c r="M116" s="56"/>
      <c r="N116" s="57"/>
      <c r="O116" s="56"/>
      <c r="P116" s="56"/>
      <c r="Q116" s="56"/>
      <c r="R116" s="56"/>
      <c r="S116" s="56"/>
      <c r="T116" s="56"/>
      <c r="U116" s="56"/>
      <c r="V116" s="56"/>
      <c r="W116" s="56"/>
      <c r="X116" s="56"/>
      <c r="Y116" s="56"/>
      <c r="Z116" s="56"/>
      <c r="AA116" s="56"/>
      <c r="AB116" s="56"/>
      <c r="AC116" s="56"/>
      <c r="AD116" s="56"/>
      <c r="AE116" s="64"/>
      <c r="AF116" s="1"/>
      <c r="AG116" s="1"/>
      <c r="AH116" s="1"/>
      <c r="AI116" s="1"/>
      <c r="AJ116" s="1"/>
      <c r="AK116" s="1"/>
    </row>
    <row r="117" spans="1:37" x14ac:dyDescent="0.15">
      <c r="A117" s="64"/>
      <c r="B117" s="56"/>
      <c r="C117" s="67" t="s">
        <v>705</v>
      </c>
      <c r="D117" s="64" t="s">
        <v>691</v>
      </c>
      <c r="E117" s="64"/>
      <c r="F117" s="56"/>
      <c r="G117" s="67" t="s">
        <v>705</v>
      </c>
      <c r="H117" s="64" t="s">
        <v>692</v>
      </c>
      <c r="I117" s="64"/>
      <c r="J117" s="56"/>
      <c r="K117" s="67" t="s">
        <v>702</v>
      </c>
      <c r="L117" s="64" t="s">
        <v>693</v>
      </c>
      <c r="M117" s="56"/>
      <c r="N117" s="56"/>
      <c r="O117" s="67" t="s">
        <v>702</v>
      </c>
      <c r="P117" s="64" t="s">
        <v>694</v>
      </c>
      <c r="Q117" s="56"/>
      <c r="R117" s="56"/>
      <c r="S117" s="67" t="s">
        <v>705</v>
      </c>
      <c r="T117" s="64" t="s">
        <v>695</v>
      </c>
      <c r="U117" s="64"/>
      <c r="V117" s="56"/>
      <c r="W117" s="67" t="s">
        <v>705</v>
      </c>
      <c r="X117" s="61" t="s">
        <v>696</v>
      </c>
      <c r="Y117" s="56"/>
      <c r="Z117" s="56"/>
      <c r="AA117" s="56"/>
      <c r="AB117" s="56"/>
      <c r="AC117" s="64"/>
      <c r="AD117" s="64"/>
      <c r="AE117" s="64"/>
      <c r="AF117" s="1"/>
      <c r="AG117" s="1"/>
      <c r="AH117" s="1"/>
      <c r="AI117" s="1"/>
      <c r="AJ117" s="1"/>
      <c r="AK117" s="1"/>
    </row>
    <row r="118" spans="1:37" ht="5.0999999999999996" customHeight="1" x14ac:dyDescent="0.15">
      <c r="A118" s="64"/>
      <c r="B118" s="56"/>
      <c r="C118" s="56"/>
      <c r="D118" s="64"/>
      <c r="E118" s="64"/>
      <c r="F118" s="56"/>
      <c r="G118" s="124"/>
      <c r="H118" s="56"/>
      <c r="I118" s="124"/>
      <c r="J118" s="56"/>
      <c r="K118" s="56"/>
      <c r="L118" s="56"/>
      <c r="M118" s="56"/>
      <c r="N118" s="57"/>
      <c r="O118" s="124"/>
      <c r="P118" s="56"/>
      <c r="Q118" s="124"/>
      <c r="R118" s="56"/>
      <c r="S118" s="124"/>
      <c r="T118" s="56"/>
      <c r="U118" s="56"/>
      <c r="V118" s="56"/>
      <c r="W118" s="56"/>
      <c r="X118" s="56"/>
      <c r="Y118" s="56"/>
      <c r="Z118" s="56"/>
      <c r="AA118" s="56"/>
      <c r="AB118" s="56"/>
      <c r="AC118" s="56"/>
      <c r="AD118" s="56"/>
      <c r="AE118" s="64"/>
      <c r="AF118" s="1"/>
      <c r="AG118" s="1"/>
      <c r="AH118" s="1"/>
      <c r="AI118" s="1"/>
      <c r="AJ118" s="1"/>
      <c r="AK118" s="1"/>
    </row>
    <row r="119" spans="1:37" x14ac:dyDescent="0.15">
      <c r="A119" s="64"/>
      <c r="B119" s="56"/>
      <c r="C119" s="67" t="s">
        <v>705</v>
      </c>
      <c r="D119" s="64" t="s">
        <v>697</v>
      </c>
      <c r="E119" s="56"/>
      <c r="F119" s="56"/>
      <c r="G119" s="67" t="s">
        <v>705</v>
      </c>
      <c r="H119" s="64" t="s">
        <v>698</v>
      </c>
      <c r="I119" s="56"/>
      <c r="J119" s="56"/>
      <c r="K119" s="67" t="s">
        <v>702</v>
      </c>
      <c r="L119" s="64" t="s">
        <v>699</v>
      </c>
      <c r="M119" s="56"/>
      <c r="N119" s="64"/>
      <c r="O119" s="67" t="s">
        <v>702</v>
      </c>
      <c r="P119" s="64" t="s">
        <v>700</v>
      </c>
      <c r="Q119" s="56"/>
      <c r="R119" s="56"/>
      <c r="S119" s="56"/>
      <c r="T119" s="56"/>
      <c r="U119" s="56"/>
      <c r="V119" s="56"/>
      <c r="W119" s="56"/>
      <c r="X119" s="56"/>
      <c r="Y119" s="64"/>
      <c r="Z119" s="56"/>
      <c r="AA119" s="56"/>
      <c r="AB119" s="64"/>
      <c r="AC119" s="56"/>
      <c r="AD119" s="56"/>
      <c r="AE119" s="64"/>
      <c r="AF119" s="1"/>
      <c r="AG119" s="1"/>
      <c r="AH119" s="1"/>
      <c r="AI119" s="1"/>
      <c r="AJ119" s="1"/>
      <c r="AK119" s="1"/>
    </row>
    <row r="120" spans="1:37" x14ac:dyDescent="0.15">
      <c r="A120" s="64"/>
      <c r="B120" s="56"/>
      <c r="C120" s="69" t="s">
        <v>1682</v>
      </c>
      <c r="D120" s="64"/>
      <c r="E120" s="64"/>
      <c r="F120" s="56"/>
      <c r="G120" s="56"/>
      <c r="H120" s="56"/>
      <c r="I120" s="56"/>
      <c r="J120" s="56"/>
      <c r="K120" s="56"/>
      <c r="L120" s="56"/>
      <c r="M120" s="56"/>
      <c r="N120" s="56"/>
      <c r="O120" s="57"/>
      <c r="P120" s="56"/>
      <c r="Q120" s="56"/>
      <c r="R120" s="56"/>
      <c r="S120" s="56"/>
      <c r="T120" s="56"/>
      <c r="U120" s="56"/>
      <c r="V120" s="56"/>
      <c r="W120" s="56"/>
      <c r="X120" s="56"/>
      <c r="Y120" s="56"/>
      <c r="Z120" s="56"/>
      <c r="AA120" s="56"/>
      <c r="AB120" s="56"/>
      <c r="AC120" s="56"/>
      <c r="AD120" s="56"/>
      <c r="AE120" s="64"/>
      <c r="AF120" s="1"/>
      <c r="AG120" s="1"/>
      <c r="AH120" s="1"/>
      <c r="AI120" s="1"/>
      <c r="AJ120" s="1"/>
      <c r="AK120" s="1"/>
    </row>
    <row r="121" spans="1:37" ht="13.5" customHeight="1" x14ac:dyDescent="0.15">
      <c r="A121" s="64"/>
      <c r="B121" s="56"/>
      <c r="C121" s="68" t="s">
        <v>1739</v>
      </c>
      <c r="D121" s="64"/>
      <c r="E121" s="64"/>
      <c r="F121" s="56"/>
      <c r="G121" s="56"/>
      <c r="H121" s="56"/>
      <c r="I121" s="56"/>
      <c r="J121" s="56"/>
      <c r="K121" s="56"/>
      <c r="L121" s="56"/>
      <c r="M121" s="56"/>
      <c r="N121" s="56"/>
      <c r="O121" s="57"/>
      <c r="P121" s="56"/>
      <c r="Q121" s="56"/>
      <c r="R121" s="56"/>
      <c r="S121" s="56"/>
      <c r="T121" s="56"/>
      <c r="U121" s="56"/>
      <c r="V121" s="56"/>
      <c r="W121" s="56"/>
      <c r="X121" s="56"/>
      <c r="Y121" s="56"/>
      <c r="Z121" s="56"/>
      <c r="AA121" s="56"/>
      <c r="AB121" s="56"/>
      <c r="AC121" s="56"/>
      <c r="AD121" s="56"/>
      <c r="AE121" s="64"/>
      <c r="AF121" s="1"/>
      <c r="AG121" s="1"/>
      <c r="AH121" s="1"/>
      <c r="AI121" s="1"/>
      <c r="AJ121" s="1"/>
      <c r="AK121" s="1"/>
    </row>
    <row r="122" spans="1:37" ht="13.5" customHeight="1" x14ac:dyDescent="0.15">
      <c r="A122" s="64"/>
      <c r="B122" s="56"/>
      <c r="C122" s="57" t="s">
        <v>1740</v>
      </c>
      <c r="D122" s="64"/>
      <c r="E122" s="64"/>
      <c r="F122" s="647" t="s">
        <v>2190</v>
      </c>
      <c r="G122" s="648"/>
      <c r="H122" s="648"/>
      <c r="I122" s="648"/>
      <c r="J122" s="648"/>
      <c r="K122" s="649"/>
      <c r="L122" s="57" t="s">
        <v>1627</v>
      </c>
      <c r="M122" s="56"/>
      <c r="N122" s="57"/>
      <c r="O122" s="56"/>
      <c r="P122" s="57"/>
      <c r="Q122" s="56"/>
      <c r="R122" s="56"/>
      <c r="S122" s="56"/>
      <c r="T122" s="56"/>
      <c r="U122" s="56"/>
      <c r="V122" s="56"/>
      <c r="W122" s="56"/>
      <c r="X122" s="56"/>
      <c r="Y122" s="56"/>
      <c r="Z122" s="56"/>
      <c r="AA122" s="56"/>
      <c r="AB122" s="56"/>
      <c r="AC122" s="56"/>
      <c r="AD122" s="56"/>
      <c r="AE122" s="64"/>
      <c r="AF122" s="1"/>
      <c r="AG122" s="1"/>
      <c r="AH122" s="1"/>
      <c r="AI122" s="1"/>
      <c r="AJ122" s="1"/>
      <c r="AK122" s="1"/>
    </row>
    <row r="123" spans="1:37" ht="14.25" x14ac:dyDescent="0.15">
      <c r="A123" s="64"/>
      <c r="B123" s="56"/>
      <c r="C123" s="68" t="s">
        <v>1626</v>
      </c>
      <c r="D123" s="64"/>
      <c r="E123" s="64"/>
      <c r="F123" s="56"/>
      <c r="G123" s="56"/>
      <c r="H123" s="56"/>
      <c r="I123" s="56"/>
      <c r="J123" s="56"/>
      <c r="K123" s="56"/>
      <c r="L123" s="56"/>
      <c r="M123" s="56"/>
      <c r="N123" s="56"/>
      <c r="O123" s="57"/>
      <c r="P123" s="56"/>
      <c r="Q123" s="68" t="s">
        <v>1631</v>
      </c>
      <c r="R123" s="56"/>
      <c r="S123" s="56"/>
      <c r="T123" s="56"/>
      <c r="U123" s="56"/>
      <c r="V123" s="56"/>
      <c r="W123" s="56"/>
      <c r="X123" s="56"/>
      <c r="Y123" s="56"/>
      <c r="Z123" s="56"/>
      <c r="AA123" s="56"/>
      <c r="AB123" s="56"/>
      <c r="AC123" s="56"/>
      <c r="AD123" s="56"/>
      <c r="AE123" s="64"/>
      <c r="AF123" s="1"/>
      <c r="AG123" s="1"/>
      <c r="AH123" s="1"/>
      <c r="AI123" s="1"/>
      <c r="AJ123" s="1"/>
      <c r="AK123" s="1"/>
    </row>
    <row r="124" spans="1:37" x14ac:dyDescent="0.15">
      <c r="A124" s="64"/>
      <c r="B124" s="56"/>
      <c r="C124" s="663" t="s">
        <v>1628</v>
      </c>
      <c r="D124" s="663"/>
      <c r="E124" s="647" t="s">
        <v>582</v>
      </c>
      <c r="F124" s="648"/>
      <c r="G124" s="648"/>
      <c r="H124" s="649"/>
      <c r="I124" s="57"/>
      <c r="J124" s="668" t="s">
        <v>1629</v>
      </c>
      <c r="K124" s="668"/>
      <c r="L124" s="669"/>
      <c r="M124" s="647" t="s">
        <v>582</v>
      </c>
      <c r="N124" s="649"/>
      <c r="O124" s="57" t="s">
        <v>1630</v>
      </c>
      <c r="P124" s="56"/>
      <c r="Q124" s="663" t="s">
        <v>205</v>
      </c>
      <c r="R124" s="663"/>
      <c r="S124" s="653" t="s">
        <v>582</v>
      </c>
      <c r="T124" s="654"/>
      <c r="U124" s="655"/>
      <c r="V124" s="56"/>
      <c r="W124" s="56"/>
      <c r="X124" s="56"/>
      <c r="Y124" s="56"/>
      <c r="Z124" s="56"/>
      <c r="AA124" s="56"/>
      <c r="AB124" s="56"/>
      <c r="AC124" s="56"/>
      <c r="AD124" s="56"/>
      <c r="AE124" s="64"/>
      <c r="AF124" s="1"/>
      <c r="AG124" s="1"/>
      <c r="AH124" s="1"/>
      <c r="AI124" s="1"/>
      <c r="AJ124" s="1"/>
      <c r="AK124" s="1"/>
    </row>
    <row r="125" spans="1:37" ht="14.25" x14ac:dyDescent="0.15">
      <c r="A125" s="64"/>
      <c r="B125" s="56"/>
      <c r="C125" s="68" t="s">
        <v>97</v>
      </c>
      <c r="D125" s="64"/>
      <c r="E125" s="64"/>
      <c r="F125" s="56"/>
      <c r="G125" s="56"/>
      <c r="H125" s="56"/>
      <c r="I125" s="56"/>
      <c r="J125" s="56"/>
      <c r="K125" s="56"/>
      <c r="L125" s="56"/>
      <c r="M125" s="56"/>
      <c r="N125" s="56"/>
      <c r="O125" s="57"/>
      <c r="P125" s="56"/>
      <c r="Q125" s="56"/>
      <c r="R125" s="56"/>
      <c r="S125" s="56"/>
      <c r="T125" s="56"/>
      <c r="U125" s="56"/>
      <c r="V125" s="56"/>
      <c r="W125" s="56"/>
      <c r="X125" s="56"/>
      <c r="Y125" s="56"/>
      <c r="Z125" s="56"/>
      <c r="AA125" s="56"/>
      <c r="AB125" s="56"/>
      <c r="AC125" s="56"/>
      <c r="AD125" s="56"/>
      <c r="AE125" s="64"/>
      <c r="AF125" s="1"/>
      <c r="AG125" s="1"/>
      <c r="AH125" s="1"/>
      <c r="AI125" s="1"/>
      <c r="AJ125" s="1"/>
      <c r="AK125" s="1"/>
    </row>
    <row r="126" spans="1:37" x14ac:dyDescent="0.15">
      <c r="A126" s="64"/>
      <c r="B126" s="56"/>
      <c r="C126" s="75" t="s">
        <v>1653</v>
      </c>
      <c r="D126" s="64"/>
      <c r="E126" s="656">
        <v>1.5</v>
      </c>
      <c r="F126" s="657"/>
      <c r="G126" s="70" t="s">
        <v>578</v>
      </c>
      <c r="H126" s="56"/>
      <c r="I126" s="56" t="s">
        <v>1654</v>
      </c>
      <c r="J126" s="56"/>
      <c r="K126" s="656">
        <v>3</v>
      </c>
      <c r="L126" s="658"/>
      <c r="M126" s="70" t="s">
        <v>578</v>
      </c>
      <c r="N126" s="56"/>
      <c r="O126" s="56" t="s">
        <v>577</v>
      </c>
      <c r="P126" s="56"/>
      <c r="Q126" s="656">
        <v>12.5</v>
      </c>
      <c r="R126" s="657"/>
      <c r="S126" s="70" t="s">
        <v>579</v>
      </c>
      <c r="T126" s="56"/>
      <c r="U126" s="122"/>
      <c r="V126" s="122"/>
      <c r="W126" s="59"/>
      <c r="X126" s="56"/>
      <c r="Y126" s="56"/>
      <c r="Z126" s="56"/>
      <c r="AA126" s="56"/>
      <c r="AB126" s="56"/>
      <c r="AC126" s="56"/>
      <c r="AD126" s="56"/>
      <c r="AE126" s="64"/>
      <c r="AF126" s="1"/>
      <c r="AG126" s="1"/>
      <c r="AH126" s="1"/>
      <c r="AI126" s="1"/>
      <c r="AJ126" s="1"/>
      <c r="AK126" s="1"/>
    </row>
    <row r="127" spans="1:37" ht="6.6" customHeight="1" x14ac:dyDescent="0.15">
      <c r="A127" s="64"/>
      <c r="B127" s="56"/>
      <c r="C127" s="75"/>
      <c r="D127" s="64"/>
      <c r="E127" s="123"/>
      <c r="F127" s="123"/>
      <c r="G127" s="59"/>
      <c r="H127" s="56"/>
      <c r="I127" s="56"/>
      <c r="J127" s="56"/>
      <c r="K127" s="123"/>
      <c r="L127" s="123"/>
      <c r="M127" s="59"/>
      <c r="N127" s="56"/>
      <c r="O127" s="56"/>
      <c r="P127" s="56"/>
      <c r="Q127" s="123"/>
      <c r="R127" s="123"/>
      <c r="S127" s="59"/>
      <c r="T127" s="56"/>
      <c r="U127" s="122"/>
      <c r="V127" s="122"/>
      <c r="W127" s="59"/>
      <c r="X127" s="56"/>
      <c r="Y127" s="56"/>
      <c r="Z127" s="56"/>
      <c r="AA127" s="56"/>
      <c r="AB127" s="56"/>
      <c r="AC127" s="56"/>
      <c r="AD127" s="56"/>
      <c r="AE127" s="64"/>
      <c r="AF127" s="1"/>
      <c r="AG127" s="1"/>
      <c r="AH127" s="1"/>
      <c r="AI127" s="1"/>
      <c r="AJ127" s="1"/>
      <c r="AK127" s="1"/>
    </row>
    <row r="128" spans="1:37" x14ac:dyDescent="0.15">
      <c r="A128" s="64"/>
      <c r="B128" s="56"/>
      <c r="C128" s="75" t="s">
        <v>96</v>
      </c>
      <c r="D128" s="64"/>
      <c r="E128" s="123"/>
      <c r="F128" s="123"/>
      <c r="G128" s="59"/>
      <c r="H128" s="59"/>
      <c r="I128" s="59"/>
      <c r="J128" s="56"/>
      <c r="K128" s="653" t="s">
        <v>1663</v>
      </c>
      <c r="L128" s="655"/>
      <c r="M128" s="123" t="s">
        <v>1655</v>
      </c>
      <c r="N128" s="656" t="s">
        <v>582</v>
      </c>
      <c r="O128" s="658"/>
      <c r="P128" s="56" t="s">
        <v>1656</v>
      </c>
      <c r="Q128" s="56"/>
      <c r="R128" s="56"/>
      <c r="S128" s="122"/>
      <c r="T128" s="122"/>
      <c r="U128" s="122"/>
      <c r="V128" s="122"/>
      <c r="W128" s="122"/>
      <c r="X128" s="59"/>
      <c r="Y128" s="56"/>
      <c r="Z128" s="56"/>
      <c r="AA128" s="56"/>
      <c r="AB128" s="56"/>
      <c r="AC128" s="56"/>
      <c r="AD128" s="56"/>
      <c r="AE128" s="64"/>
      <c r="AF128" s="1"/>
      <c r="AG128" s="1"/>
      <c r="AH128" s="1"/>
      <c r="AI128" s="1"/>
      <c r="AJ128" s="1"/>
      <c r="AK128" s="1"/>
    </row>
    <row r="129" spans="1:37" x14ac:dyDescent="0.15">
      <c r="A129" s="64"/>
      <c r="B129" s="56"/>
      <c r="C129" s="75"/>
      <c r="D129" s="64"/>
      <c r="E129" s="123"/>
      <c r="F129" s="123"/>
      <c r="G129" s="59"/>
      <c r="H129" s="56"/>
      <c r="I129" s="124"/>
      <c r="J129" s="124"/>
      <c r="K129" s="123"/>
      <c r="L129" s="123"/>
      <c r="M129" s="123"/>
      <c r="N129" s="56"/>
      <c r="O129" s="56"/>
      <c r="P129" s="56"/>
      <c r="Q129" s="123"/>
      <c r="R129" s="123"/>
      <c r="S129" s="123"/>
      <c r="T129" s="123"/>
      <c r="U129" s="123"/>
      <c r="V129" s="123"/>
      <c r="W129" s="59"/>
      <c r="X129" s="56"/>
      <c r="Y129" s="56"/>
      <c r="Z129" s="56"/>
      <c r="AA129" s="56"/>
      <c r="AB129" s="56"/>
      <c r="AC129" s="56"/>
      <c r="AD129" s="56"/>
      <c r="AE129" s="64"/>
      <c r="AF129" s="1"/>
      <c r="AG129" s="1"/>
      <c r="AH129" s="1"/>
      <c r="AI129" s="1"/>
      <c r="AJ129" s="1"/>
      <c r="AK129" s="1"/>
    </row>
    <row r="130" spans="1:37" x14ac:dyDescent="0.15">
      <c r="A130" s="81"/>
      <c r="B130" s="80"/>
      <c r="C130" s="667" t="s">
        <v>424</v>
      </c>
      <c r="D130" s="667"/>
      <c r="E130" s="667"/>
      <c r="F130" s="667"/>
      <c r="G130" s="667"/>
      <c r="H130" s="80"/>
      <c r="I130" s="80"/>
      <c r="J130" s="80"/>
      <c r="K130" s="80"/>
      <c r="L130" s="80"/>
      <c r="M130" s="80"/>
      <c r="N130" s="80"/>
      <c r="O130" s="93"/>
      <c r="P130" s="80"/>
      <c r="Q130" s="80"/>
      <c r="R130" s="80"/>
      <c r="S130" s="80"/>
      <c r="T130" s="80"/>
      <c r="U130" s="80"/>
      <c r="V130" s="80"/>
      <c r="W130" s="80"/>
      <c r="X130" s="80"/>
      <c r="Y130" s="80"/>
      <c r="Z130" s="80"/>
      <c r="AA130" s="80"/>
      <c r="AB130" s="80"/>
      <c r="AC130" s="80"/>
      <c r="AD130" s="80"/>
      <c r="AE130" s="81"/>
      <c r="AF130" s="1"/>
      <c r="AG130" s="1"/>
      <c r="AH130" s="1"/>
      <c r="AI130" s="1"/>
      <c r="AJ130" s="1"/>
      <c r="AK130" s="1"/>
    </row>
    <row r="131" spans="1:37" x14ac:dyDescent="0.15">
      <c r="A131" s="81"/>
      <c r="B131" s="81"/>
      <c r="C131" s="667"/>
      <c r="D131" s="667"/>
      <c r="E131" s="667"/>
      <c r="F131" s="667"/>
      <c r="G131" s="667"/>
      <c r="H131" s="639" t="s">
        <v>2197</v>
      </c>
      <c r="I131" s="640"/>
      <c r="J131" s="640"/>
      <c r="K131" s="640"/>
      <c r="L131" s="641"/>
      <c r="M131" s="97"/>
      <c r="N131" s="82" t="s">
        <v>619</v>
      </c>
      <c r="O131" s="80"/>
      <c r="P131" s="642" t="s">
        <v>2182</v>
      </c>
      <c r="Q131" s="643"/>
      <c r="R131" s="643"/>
      <c r="S131" s="644"/>
      <c r="T131" s="82" t="s">
        <v>620</v>
      </c>
      <c r="U131" s="80"/>
      <c r="V131" s="563" t="s">
        <v>2198</v>
      </c>
      <c r="W131" s="645"/>
      <c r="X131" s="645"/>
      <c r="Y131" s="646"/>
      <c r="Z131" s="80"/>
      <c r="AA131" s="80"/>
      <c r="AB131" s="80"/>
      <c r="AC131" s="80"/>
      <c r="AD131" s="80"/>
      <c r="AE131" s="81"/>
      <c r="AF131" s="1"/>
      <c r="AG131" s="1"/>
      <c r="AH131" s="1"/>
      <c r="AI131" s="1"/>
      <c r="AJ131" s="1"/>
      <c r="AK131" s="1"/>
    </row>
    <row r="132" spans="1:37" x14ac:dyDescent="0.15">
      <c r="A132" s="81"/>
      <c r="B132" s="80"/>
      <c r="C132" s="82"/>
      <c r="D132" s="82"/>
      <c r="E132" s="82"/>
      <c r="F132" s="82"/>
      <c r="G132" s="82"/>
      <c r="H132" s="82"/>
      <c r="I132" s="82"/>
      <c r="J132" s="82"/>
      <c r="K132" s="80"/>
      <c r="L132" s="80"/>
      <c r="M132" s="80"/>
      <c r="N132" s="80"/>
      <c r="O132" s="80"/>
      <c r="P132" s="80"/>
      <c r="Q132" s="80"/>
      <c r="R132" s="80"/>
      <c r="S132" s="80"/>
      <c r="T132" s="80"/>
      <c r="U132" s="80"/>
      <c r="V132" s="80"/>
      <c r="W132" s="80"/>
      <c r="X132" s="80"/>
      <c r="Y132" s="80"/>
      <c r="Z132" s="80"/>
      <c r="AA132" s="80"/>
      <c r="AB132" s="80"/>
      <c r="AC132" s="80"/>
      <c r="AD132" s="80"/>
      <c r="AE132" s="81"/>
      <c r="AF132" s="1"/>
      <c r="AG132" s="1"/>
      <c r="AH132" s="1"/>
      <c r="AI132" s="1"/>
      <c r="AJ132" s="1"/>
      <c r="AK132" s="1"/>
    </row>
    <row r="133" spans="1:37" x14ac:dyDescent="0.15">
      <c r="A133" s="81"/>
      <c r="B133" s="80"/>
      <c r="C133" s="664" t="s">
        <v>567</v>
      </c>
      <c r="D133" s="664"/>
      <c r="E133" s="664"/>
      <c r="F133" s="664"/>
      <c r="G133" s="82" t="s">
        <v>568</v>
      </c>
      <c r="H133" s="150">
        <v>35</v>
      </c>
      <c r="I133" s="82" t="s">
        <v>569</v>
      </c>
      <c r="J133" s="150">
        <v>51</v>
      </c>
      <c r="K133" s="82" t="s">
        <v>570</v>
      </c>
      <c r="L133" s="150">
        <v>6</v>
      </c>
      <c r="M133" s="82" t="s">
        <v>615</v>
      </c>
      <c r="N133" s="82" t="s">
        <v>616</v>
      </c>
      <c r="O133" s="150">
        <v>140</v>
      </c>
      <c r="P133" s="82" t="s">
        <v>569</v>
      </c>
      <c r="Q133" s="153">
        <v>45</v>
      </c>
      <c r="R133" s="82" t="s">
        <v>570</v>
      </c>
      <c r="S133" s="150">
        <v>53</v>
      </c>
      <c r="T133" s="82" t="s">
        <v>615</v>
      </c>
      <c r="U133" s="152" t="s">
        <v>703</v>
      </c>
      <c r="V133" s="152"/>
      <c r="W133" s="152"/>
      <c r="X133" s="152"/>
      <c r="Y133" s="152"/>
      <c r="Z133" s="152"/>
      <c r="AA133" s="152"/>
      <c r="AB133" s="141"/>
      <c r="AC133" s="141"/>
      <c r="AD133" s="142"/>
      <c r="AE133" s="81"/>
      <c r="AF133" s="1"/>
      <c r="AG133" s="1"/>
      <c r="AH133" s="1"/>
      <c r="AI133" s="1"/>
      <c r="AJ133" s="1"/>
      <c r="AK133" s="1"/>
    </row>
    <row r="134" spans="1:37" ht="5.0999999999999996" customHeight="1" x14ac:dyDescent="0.15">
      <c r="A134" s="81"/>
      <c r="B134" s="80"/>
      <c r="C134" s="80"/>
      <c r="D134" s="80"/>
      <c r="E134" s="80"/>
      <c r="F134" s="80"/>
      <c r="G134" s="80"/>
      <c r="H134" s="95"/>
      <c r="I134" s="94"/>
      <c r="J134" s="94"/>
      <c r="K134" s="94"/>
      <c r="L134" s="94"/>
      <c r="M134" s="94"/>
      <c r="N134" s="80"/>
      <c r="O134" s="93"/>
      <c r="P134" s="97"/>
      <c r="Q134" s="95"/>
      <c r="R134" s="97"/>
      <c r="S134" s="97"/>
      <c r="T134" s="97"/>
      <c r="U134" s="97"/>
      <c r="V134" s="97"/>
      <c r="W134" s="97"/>
      <c r="X134" s="97"/>
      <c r="Y134" s="97"/>
      <c r="Z134" s="97"/>
      <c r="AA134" s="97"/>
      <c r="AB134" s="97"/>
      <c r="AC134" s="97"/>
      <c r="AD134" s="80"/>
      <c r="AE134" s="81"/>
      <c r="AF134" s="1"/>
      <c r="AG134" s="1"/>
      <c r="AH134" s="1"/>
      <c r="AI134" s="1"/>
      <c r="AJ134" s="1"/>
      <c r="AK134" s="1"/>
    </row>
    <row r="135" spans="1:37" ht="14.25" x14ac:dyDescent="0.15">
      <c r="A135" s="81"/>
      <c r="B135" s="80"/>
      <c r="C135" s="98" t="str">
        <f>AJ68&amp;H131&amp;AJ69</f>
        <v>土砂捨場</v>
      </c>
      <c r="D135" s="80"/>
      <c r="E135" s="80"/>
      <c r="F135" s="80"/>
      <c r="G135" s="80"/>
      <c r="H135" s="95"/>
      <c r="I135" s="94"/>
      <c r="J135" s="94"/>
      <c r="K135" s="94"/>
      <c r="L135" s="94"/>
      <c r="M135" s="94"/>
      <c r="N135" s="80"/>
      <c r="O135" s="93"/>
      <c r="P135" s="97"/>
      <c r="Q135" s="95"/>
      <c r="R135" s="97"/>
      <c r="S135" s="97"/>
      <c r="T135" s="97"/>
      <c r="U135" s="97"/>
      <c r="V135" s="97"/>
      <c r="W135" s="97"/>
      <c r="X135" s="97"/>
      <c r="Y135" s="97"/>
      <c r="Z135" s="97"/>
      <c r="AA135" s="97"/>
      <c r="AB135" s="97"/>
      <c r="AC135" s="97"/>
      <c r="AD135" s="80"/>
      <c r="AE135" s="81"/>
      <c r="AF135" s="1"/>
      <c r="AG135" s="1"/>
      <c r="AH135" s="1"/>
      <c r="AI135" s="1"/>
      <c r="AJ135" s="1"/>
      <c r="AK135" s="1"/>
    </row>
    <row r="136" spans="1:37" x14ac:dyDescent="0.15">
      <c r="A136" s="81"/>
      <c r="B136" s="93"/>
      <c r="C136" s="665" t="s">
        <v>663</v>
      </c>
      <c r="D136" s="665"/>
      <c r="E136" s="666"/>
      <c r="F136" s="73" t="s">
        <v>559</v>
      </c>
      <c r="G136" s="71" t="s">
        <v>666</v>
      </c>
      <c r="H136" s="71" t="s">
        <v>701</v>
      </c>
      <c r="I136" s="71" t="s">
        <v>667</v>
      </c>
      <c r="J136" s="71" t="s">
        <v>668</v>
      </c>
      <c r="K136" s="71" t="s">
        <v>669</v>
      </c>
      <c r="L136" s="74" t="s">
        <v>670</v>
      </c>
      <c r="M136" s="93"/>
      <c r="N136" s="93"/>
      <c r="O136" s="99" t="s">
        <v>671</v>
      </c>
      <c r="P136" s="100"/>
      <c r="Q136" s="101"/>
      <c r="R136" s="101"/>
      <c r="S136" s="101"/>
      <c r="T136" s="93"/>
      <c r="U136" s="93"/>
      <c r="V136" s="93"/>
      <c r="W136" s="93"/>
      <c r="X136" s="93"/>
      <c r="Y136" s="93"/>
      <c r="Z136" s="93"/>
      <c r="AA136" s="93"/>
      <c r="AB136" s="93"/>
      <c r="AC136" s="93"/>
      <c r="AD136" s="93"/>
      <c r="AE136" s="81"/>
      <c r="AF136" s="1"/>
      <c r="AG136" s="1"/>
      <c r="AH136" s="1"/>
      <c r="AI136" s="1"/>
      <c r="AJ136" s="1"/>
      <c r="AK136" s="1"/>
    </row>
    <row r="137" spans="1:37" x14ac:dyDescent="0.15">
      <c r="A137" s="81"/>
      <c r="B137" s="93"/>
      <c r="C137" s="93"/>
      <c r="D137" s="93"/>
      <c r="E137" s="101"/>
      <c r="F137" s="72" t="s">
        <v>705</v>
      </c>
      <c r="G137" s="72" t="s">
        <v>702</v>
      </c>
      <c r="H137" s="72" t="s">
        <v>702</v>
      </c>
      <c r="I137" s="72" t="s">
        <v>702</v>
      </c>
      <c r="J137" s="72" t="s">
        <v>702</v>
      </c>
      <c r="K137" s="72" t="s">
        <v>702</v>
      </c>
      <c r="L137" s="72" t="s">
        <v>702</v>
      </c>
      <c r="M137" s="93"/>
      <c r="N137" s="93"/>
      <c r="O137" s="154">
        <v>5</v>
      </c>
      <c r="P137" s="93" t="s">
        <v>672</v>
      </c>
      <c r="Q137" s="93" t="s">
        <v>560</v>
      </c>
      <c r="R137" s="154">
        <v>18</v>
      </c>
      <c r="S137" s="93" t="s">
        <v>672</v>
      </c>
      <c r="T137" s="102" t="s">
        <v>581</v>
      </c>
      <c r="U137" s="93"/>
      <c r="V137" s="93"/>
      <c r="W137" s="93"/>
      <c r="X137" s="93"/>
      <c r="Y137" s="93"/>
      <c r="Z137" s="93"/>
      <c r="AA137" s="93"/>
      <c r="AB137" s="93"/>
      <c r="AC137" s="93"/>
      <c r="AD137" s="93"/>
      <c r="AE137" s="81"/>
      <c r="AF137" s="1"/>
      <c r="AG137" s="1"/>
      <c r="AH137" s="1"/>
      <c r="AI137" s="1"/>
      <c r="AJ137" s="1"/>
      <c r="AK137" s="1"/>
    </row>
    <row r="138" spans="1:37" ht="5.0999999999999996" customHeight="1" x14ac:dyDescent="0.15">
      <c r="A138" s="81"/>
      <c r="B138" s="93"/>
      <c r="C138" s="93"/>
      <c r="D138" s="93"/>
      <c r="E138" s="101"/>
      <c r="F138" s="118"/>
      <c r="G138" s="118"/>
      <c r="H138" s="118"/>
      <c r="I138" s="118"/>
      <c r="J138" s="118"/>
      <c r="K138" s="118"/>
      <c r="L138" s="118"/>
      <c r="M138" s="118"/>
      <c r="N138" s="93"/>
      <c r="O138" s="118"/>
      <c r="P138" s="93"/>
      <c r="Q138" s="93"/>
      <c r="R138" s="118"/>
      <c r="S138" s="93"/>
      <c r="T138" s="102"/>
      <c r="U138" s="93"/>
      <c r="V138" s="93"/>
      <c r="W138" s="93"/>
      <c r="X138" s="93"/>
      <c r="Y138" s="93"/>
      <c r="Z138" s="93"/>
      <c r="AA138" s="93"/>
      <c r="AB138" s="93"/>
      <c r="AC138" s="93"/>
      <c r="AD138" s="93"/>
      <c r="AE138" s="81"/>
      <c r="AF138" s="1"/>
      <c r="AG138" s="1"/>
      <c r="AH138" s="1"/>
      <c r="AI138" s="1"/>
      <c r="AJ138" s="1"/>
      <c r="AK138" s="1"/>
    </row>
    <row r="139" spans="1:37" ht="14.25" x14ac:dyDescent="0.15">
      <c r="A139" s="81"/>
      <c r="B139" s="80"/>
      <c r="C139" s="83" t="s">
        <v>1634</v>
      </c>
      <c r="D139" s="80"/>
      <c r="E139" s="80"/>
      <c r="F139" s="80"/>
      <c r="G139" s="80"/>
      <c r="H139" s="95"/>
      <c r="I139" s="94"/>
      <c r="J139" s="94"/>
      <c r="K139" s="94"/>
      <c r="L139" s="94"/>
      <c r="M139" s="94"/>
      <c r="N139" s="80"/>
      <c r="O139" s="93"/>
      <c r="P139" s="97"/>
      <c r="Q139" s="95"/>
      <c r="R139" s="97"/>
      <c r="S139" s="97"/>
      <c r="T139" s="97"/>
      <c r="U139" s="97"/>
      <c r="V139" s="97"/>
      <c r="W139" s="97"/>
      <c r="X139" s="97"/>
      <c r="Y139" s="97"/>
      <c r="Z139" s="97"/>
      <c r="AA139" s="97"/>
      <c r="AB139" s="97"/>
      <c r="AC139" s="97"/>
      <c r="AD139" s="80"/>
      <c r="AE139" s="81"/>
      <c r="AF139" s="1"/>
      <c r="AG139" s="1"/>
      <c r="AH139" s="1"/>
      <c r="AI139" s="1"/>
      <c r="AJ139" s="1"/>
      <c r="AK139" s="1"/>
    </row>
    <row r="140" spans="1:37" x14ac:dyDescent="0.15">
      <c r="A140" s="81"/>
      <c r="B140" s="80"/>
      <c r="C140" s="67" t="s">
        <v>705</v>
      </c>
      <c r="D140" s="80" t="s">
        <v>571</v>
      </c>
      <c r="E140" s="80"/>
      <c r="F140" s="80"/>
      <c r="G140" s="67" t="s">
        <v>702</v>
      </c>
      <c r="H140" s="103" t="s">
        <v>572</v>
      </c>
      <c r="I140" s="94"/>
      <c r="J140" s="94"/>
      <c r="K140" s="67" t="s">
        <v>702</v>
      </c>
      <c r="L140" s="94" t="s">
        <v>573</v>
      </c>
      <c r="M140" s="94"/>
      <c r="N140" s="80"/>
      <c r="O140" s="67" t="s">
        <v>702</v>
      </c>
      <c r="P140" s="97" t="s">
        <v>574</v>
      </c>
      <c r="Q140" s="95"/>
      <c r="R140" s="97"/>
      <c r="S140" s="67" t="s">
        <v>702</v>
      </c>
      <c r="T140" s="97" t="s">
        <v>575</v>
      </c>
      <c r="U140" s="97"/>
      <c r="V140" s="97"/>
      <c r="W140" s="67" t="s">
        <v>702</v>
      </c>
      <c r="X140" s="97" t="s">
        <v>677</v>
      </c>
      <c r="Y140" s="97"/>
      <c r="Z140" s="97"/>
      <c r="AA140" s="67" t="s">
        <v>702</v>
      </c>
      <c r="AB140" s="97" t="s">
        <v>576</v>
      </c>
      <c r="AC140" s="97"/>
      <c r="AD140" s="80"/>
      <c r="AE140" s="81"/>
      <c r="AF140" s="1"/>
      <c r="AG140" s="1"/>
      <c r="AH140" s="1"/>
      <c r="AI140" s="1"/>
      <c r="AJ140" s="1"/>
      <c r="AK140" s="1"/>
    </row>
    <row r="141" spans="1:37" x14ac:dyDescent="0.15">
      <c r="A141" s="81"/>
      <c r="B141" s="80"/>
      <c r="C141" s="95" t="s">
        <v>1681</v>
      </c>
      <c r="D141" s="80"/>
      <c r="E141" s="80"/>
      <c r="F141" s="80"/>
      <c r="G141" s="80"/>
      <c r="H141" s="95"/>
      <c r="I141" s="94"/>
      <c r="J141" s="94"/>
      <c r="K141" s="94"/>
      <c r="L141" s="94"/>
      <c r="M141" s="94"/>
      <c r="N141" s="80"/>
      <c r="O141" s="93"/>
      <c r="P141" s="97"/>
      <c r="Q141" s="95"/>
      <c r="R141" s="97"/>
      <c r="S141" s="97"/>
      <c r="T141" s="97"/>
      <c r="U141" s="97"/>
      <c r="V141" s="97"/>
      <c r="W141" s="97"/>
      <c r="X141" s="97"/>
      <c r="Y141" s="97"/>
      <c r="Z141" s="97"/>
      <c r="AA141" s="97"/>
      <c r="AB141" s="97"/>
      <c r="AC141" s="97"/>
      <c r="AD141" s="80"/>
      <c r="AE141" s="81"/>
      <c r="AF141" s="1"/>
      <c r="AG141" s="1"/>
      <c r="AH141" s="1"/>
      <c r="AI141" s="1"/>
      <c r="AJ141" s="1"/>
      <c r="AK141" s="1"/>
    </row>
    <row r="142" spans="1:37" ht="14.25" x14ac:dyDescent="0.15">
      <c r="A142" s="81"/>
      <c r="B142" s="80"/>
      <c r="C142" s="83" t="s">
        <v>1633</v>
      </c>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1"/>
      <c r="AF142" s="1"/>
      <c r="AG142" s="1"/>
      <c r="AH142" s="1"/>
      <c r="AI142" s="1"/>
      <c r="AJ142" s="1"/>
      <c r="AK142" s="1"/>
    </row>
    <row r="143" spans="1:37" x14ac:dyDescent="0.15">
      <c r="A143" s="81"/>
      <c r="B143" s="80"/>
      <c r="C143" s="67" t="s">
        <v>702</v>
      </c>
      <c r="D143" s="104" t="s">
        <v>674</v>
      </c>
      <c r="E143" s="81"/>
      <c r="F143" s="80"/>
      <c r="G143" s="67" t="s">
        <v>705</v>
      </c>
      <c r="H143" s="104" t="s">
        <v>675</v>
      </c>
      <c r="I143" s="81"/>
      <c r="J143" s="81"/>
      <c r="K143" s="67" t="s">
        <v>705</v>
      </c>
      <c r="L143" s="104" t="s">
        <v>676</v>
      </c>
      <c r="M143" s="81"/>
      <c r="N143" s="93"/>
      <c r="O143" s="67" t="s">
        <v>702</v>
      </c>
      <c r="P143" s="104" t="s">
        <v>677</v>
      </c>
      <c r="Q143" s="81"/>
      <c r="R143" s="80"/>
      <c r="S143" s="67" t="s">
        <v>702</v>
      </c>
      <c r="T143" s="104" t="s">
        <v>678</v>
      </c>
      <c r="U143" s="81"/>
      <c r="V143" s="81"/>
      <c r="W143" s="67" t="s">
        <v>702</v>
      </c>
      <c r="X143" s="104" t="s">
        <v>679</v>
      </c>
      <c r="Y143" s="81"/>
      <c r="Z143" s="80"/>
      <c r="AA143" s="67" t="s">
        <v>702</v>
      </c>
      <c r="AB143" s="104" t="s">
        <v>680</v>
      </c>
      <c r="AC143" s="81"/>
      <c r="AD143" s="81"/>
      <c r="AE143" s="81"/>
      <c r="AF143" s="1"/>
      <c r="AG143" s="1"/>
      <c r="AH143" s="1"/>
      <c r="AI143" s="1"/>
      <c r="AJ143" s="1"/>
      <c r="AK143" s="1"/>
    </row>
    <row r="144" spans="1:37" ht="5.0999999999999996" customHeight="1" x14ac:dyDescent="0.15">
      <c r="A144" s="81"/>
      <c r="B144" s="80"/>
      <c r="C144" s="138"/>
      <c r="D144" s="93"/>
      <c r="E144" s="81"/>
      <c r="F144" s="80"/>
      <c r="G144" s="138"/>
      <c r="H144" s="118"/>
      <c r="I144" s="81"/>
      <c r="J144" s="81"/>
      <c r="K144" s="118"/>
      <c r="L144" s="118"/>
      <c r="M144" s="81"/>
      <c r="N144" s="93"/>
      <c r="O144" s="118"/>
      <c r="P144" s="118"/>
      <c r="Q144" s="81"/>
      <c r="R144" s="80"/>
      <c r="S144" s="118"/>
      <c r="T144" s="118"/>
      <c r="U144" s="81"/>
      <c r="V144" s="81"/>
      <c r="W144" s="138"/>
      <c r="X144" s="118"/>
      <c r="Y144" s="81"/>
      <c r="Z144" s="80"/>
      <c r="AA144" s="139"/>
      <c r="AB144" s="118"/>
      <c r="AC144" s="81"/>
      <c r="AD144" s="81"/>
      <c r="AE144" s="81"/>
      <c r="AF144" s="1"/>
      <c r="AG144" s="1"/>
      <c r="AH144" s="1"/>
      <c r="AI144" s="1"/>
      <c r="AJ144" s="1"/>
      <c r="AK144" s="1"/>
    </row>
    <row r="145" spans="1:37" x14ac:dyDescent="0.15">
      <c r="A145" s="81"/>
      <c r="B145" s="80"/>
      <c r="C145" s="67" t="s">
        <v>705</v>
      </c>
      <c r="D145" s="105" t="s">
        <v>681</v>
      </c>
      <c r="E145" s="81"/>
      <c r="F145" s="80"/>
      <c r="G145" s="67" t="s">
        <v>705</v>
      </c>
      <c r="H145" s="105" t="s">
        <v>682</v>
      </c>
      <c r="I145" s="81"/>
      <c r="J145" s="80"/>
      <c r="K145" s="67" t="s">
        <v>705</v>
      </c>
      <c r="L145" s="81" t="s">
        <v>683</v>
      </c>
      <c r="M145" s="80"/>
      <c r="N145" s="81"/>
      <c r="O145" s="67" t="s">
        <v>705</v>
      </c>
      <c r="P145" s="81" t="s">
        <v>688</v>
      </c>
      <c r="Q145" s="140"/>
      <c r="R145" s="80"/>
      <c r="S145" s="67" t="s">
        <v>705</v>
      </c>
      <c r="T145" s="81" t="s">
        <v>689</v>
      </c>
      <c r="U145" s="80"/>
      <c r="V145" s="80"/>
      <c r="W145" s="67" t="s">
        <v>702</v>
      </c>
      <c r="X145" s="81" t="s">
        <v>690</v>
      </c>
      <c r="Y145" s="80"/>
      <c r="Z145" s="80"/>
      <c r="AA145" s="80"/>
      <c r="AB145" s="81"/>
      <c r="AC145" s="80"/>
      <c r="AD145" s="80"/>
      <c r="AE145" s="81"/>
      <c r="AF145" s="1"/>
      <c r="AG145" s="1"/>
      <c r="AH145" s="1"/>
      <c r="AI145" s="1"/>
      <c r="AJ145" s="1"/>
      <c r="AK145" s="1"/>
    </row>
    <row r="146" spans="1:37" ht="5.0999999999999996" customHeight="1" x14ac:dyDescent="0.15">
      <c r="A146" s="81"/>
      <c r="B146" s="80"/>
      <c r="C146" s="80"/>
      <c r="D146" s="81"/>
      <c r="E146" s="81"/>
      <c r="F146" s="80"/>
      <c r="G146" s="80"/>
      <c r="H146" s="80"/>
      <c r="I146" s="80"/>
      <c r="J146" s="80"/>
      <c r="K146" s="80"/>
      <c r="L146" s="81"/>
      <c r="M146" s="80"/>
      <c r="N146" s="93"/>
      <c r="O146" s="80"/>
      <c r="P146" s="80"/>
      <c r="Q146" s="80"/>
      <c r="R146" s="80"/>
      <c r="S146" s="80"/>
      <c r="T146" s="80"/>
      <c r="U146" s="80"/>
      <c r="V146" s="80"/>
      <c r="W146" s="80"/>
      <c r="X146" s="80"/>
      <c r="Y146" s="80"/>
      <c r="Z146" s="80"/>
      <c r="AA146" s="80"/>
      <c r="AB146" s="80"/>
      <c r="AC146" s="80"/>
      <c r="AD146" s="80"/>
      <c r="AE146" s="81"/>
      <c r="AF146" s="1"/>
      <c r="AG146" s="1"/>
      <c r="AH146" s="1"/>
      <c r="AI146" s="1"/>
      <c r="AJ146" s="1"/>
      <c r="AK146" s="1"/>
    </row>
    <row r="147" spans="1:37" x14ac:dyDescent="0.15">
      <c r="A147" s="81"/>
      <c r="B147" s="80"/>
      <c r="C147" s="67" t="s">
        <v>705</v>
      </c>
      <c r="D147" s="81" t="s">
        <v>691</v>
      </c>
      <c r="E147" s="81"/>
      <c r="F147" s="80"/>
      <c r="G147" s="67" t="s">
        <v>705</v>
      </c>
      <c r="H147" s="81" t="s">
        <v>692</v>
      </c>
      <c r="I147" s="81"/>
      <c r="J147" s="80"/>
      <c r="K147" s="67" t="s">
        <v>702</v>
      </c>
      <c r="L147" s="81" t="s">
        <v>693</v>
      </c>
      <c r="M147" s="80"/>
      <c r="N147" s="80"/>
      <c r="O147" s="67" t="s">
        <v>705</v>
      </c>
      <c r="P147" s="81" t="s">
        <v>694</v>
      </c>
      <c r="Q147" s="80"/>
      <c r="R147" s="80"/>
      <c r="S147" s="67" t="s">
        <v>705</v>
      </c>
      <c r="T147" s="81" t="s">
        <v>695</v>
      </c>
      <c r="U147" s="81"/>
      <c r="V147" s="80"/>
      <c r="W147" s="67" t="s">
        <v>705</v>
      </c>
      <c r="X147" s="100" t="s">
        <v>696</v>
      </c>
      <c r="Y147" s="80"/>
      <c r="Z147" s="80"/>
      <c r="AA147" s="80"/>
      <c r="AB147" s="80"/>
      <c r="AC147" s="81"/>
      <c r="AD147" s="81"/>
      <c r="AE147" s="81"/>
      <c r="AF147" s="1"/>
      <c r="AG147" s="1"/>
      <c r="AH147" s="1"/>
      <c r="AI147" s="1"/>
      <c r="AJ147" s="1"/>
      <c r="AK147" s="1"/>
    </row>
    <row r="148" spans="1:37" ht="5.0999999999999996" customHeight="1" x14ac:dyDescent="0.15">
      <c r="A148" s="81"/>
      <c r="B148" s="80"/>
      <c r="C148" s="80"/>
      <c r="D148" s="81"/>
      <c r="E148" s="81"/>
      <c r="F148" s="80"/>
      <c r="G148" s="140"/>
      <c r="H148" s="80"/>
      <c r="I148" s="140"/>
      <c r="J148" s="80"/>
      <c r="K148" s="80"/>
      <c r="L148" s="80"/>
      <c r="M148" s="80"/>
      <c r="N148" s="93"/>
      <c r="O148" s="140"/>
      <c r="P148" s="80"/>
      <c r="Q148" s="140"/>
      <c r="R148" s="80"/>
      <c r="S148" s="140"/>
      <c r="T148" s="80"/>
      <c r="U148" s="80"/>
      <c r="V148" s="80"/>
      <c r="W148" s="80"/>
      <c r="X148" s="80"/>
      <c r="Y148" s="80"/>
      <c r="Z148" s="80"/>
      <c r="AA148" s="80"/>
      <c r="AB148" s="80"/>
      <c r="AC148" s="80"/>
      <c r="AD148" s="80"/>
      <c r="AE148" s="81"/>
      <c r="AF148" s="1"/>
      <c r="AG148" s="1"/>
      <c r="AH148" s="1"/>
      <c r="AI148" s="1"/>
      <c r="AJ148" s="1"/>
      <c r="AK148" s="1"/>
    </row>
    <row r="149" spans="1:37" x14ac:dyDescent="0.15">
      <c r="A149" s="81"/>
      <c r="B149" s="80"/>
      <c r="C149" s="67" t="s">
        <v>705</v>
      </c>
      <c r="D149" s="81" t="s">
        <v>697</v>
      </c>
      <c r="E149" s="80"/>
      <c r="F149" s="80"/>
      <c r="G149" s="67" t="s">
        <v>705</v>
      </c>
      <c r="H149" s="81" t="s">
        <v>698</v>
      </c>
      <c r="I149" s="80"/>
      <c r="J149" s="80"/>
      <c r="K149" s="67" t="s">
        <v>705</v>
      </c>
      <c r="L149" s="81" t="s">
        <v>699</v>
      </c>
      <c r="M149" s="80"/>
      <c r="N149" s="81"/>
      <c r="O149" s="67" t="s">
        <v>705</v>
      </c>
      <c r="P149" s="81" t="s">
        <v>700</v>
      </c>
      <c r="Q149" s="80"/>
      <c r="R149" s="80"/>
      <c r="S149" s="80"/>
      <c r="T149" s="80"/>
      <c r="U149" s="80"/>
      <c r="V149" s="80"/>
      <c r="W149" s="80"/>
      <c r="X149" s="80"/>
      <c r="Y149" s="81"/>
      <c r="Z149" s="80"/>
      <c r="AA149" s="80"/>
      <c r="AB149" s="81"/>
      <c r="AC149" s="80"/>
      <c r="AD149" s="80"/>
      <c r="AE149" s="81"/>
      <c r="AF149" s="1"/>
      <c r="AG149" s="1"/>
      <c r="AH149" s="1"/>
      <c r="AI149" s="1"/>
      <c r="AJ149" s="1"/>
      <c r="AK149" s="1"/>
    </row>
    <row r="150" spans="1:37" x14ac:dyDescent="0.15">
      <c r="A150" s="81"/>
      <c r="B150" s="80"/>
      <c r="C150" s="95" t="s">
        <v>1682</v>
      </c>
      <c r="D150" s="81"/>
      <c r="E150" s="81"/>
      <c r="F150" s="80"/>
      <c r="G150" s="80"/>
      <c r="H150" s="80"/>
      <c r="I150" s="80"/>
      <c r="J150" s="80"/>
      <c r="K150" s="80"/>
      <c r="L150" s="80"/>
      <c r="M150" s="80"/>
      <c r="N150" s="80"/>
      <c r="O150" s="93"/>
      <c r="P150" s="80"/>
      <c r="Q150" s="80"/>
      <c r="R150" s="80"/>
      <c r="S150" s="80"/>
      <c r="T150" s="80"/>
      <c r="U150" s="80"/>
      <c r="V150" s="80"/>
      <c r="W150" s="80"/>
      <c r="X150" s="80"/>
      <c r="Y150" s="80"/>
      <c r="Z150" s="80"/>
      <c r="AA150" s="80"/>
      <c r="AB150" s="80"/>
      <c r="AC150" s="80"/>
      <c r="AD150" s="80"/>
      <c r="AE150" s="81"/>
      <c r="AF150" s="1"/>
      <c r="AG150" s="1"/>
      <c r="AH150" s="1"/>
      <c r="AI150" s="1"/>
      <c r="AJ150" s="1"/>
      <c r="AK150" s="1"/>
    </row>
    <row r="151" spans="1:37" ht="14.25" x14ac:dyDescent="0.15">
      <c r="A151" s="81"/>
      <c r="B151" s="80"/>
      <c r="C151" s="83" t="s">
        <v>1739</v>
      </c>
      <c r="D151" s="81"/>
      <c r="E151" s="81"/>
      <c r="F151" s="80"/>
      <c r="G151" s="80"/>
      <c r="H151" s="80"/>
      <c r="I151" s="80"/>
      <c r="J151" s="80"/>
      <c r="K151" s="80"/>
      <c r="L151" s="80"/>
      <c r="M151" s="80"/>
      <c r="N151" s="80"/>
      <c r="O151" s="93"/>
      <c r="P151" s="80"/>
      <c r="Q151" s="80"/>
      <c r="R151" s="80"/>
      <c r="S151" s="80"/>
      <c r="T151" s="80"/>
      <c r="U151" s="80"/>
      <c r="V151" s="80"/>
      <c r="W151" s="80"/>
      <c r="X151" s="80"/>
      <c r="Y151" s="80"/>
      <c r="Z151" s="80"/>
      <c r="AA151" s="80"/>
      <c r="AB151" s="80"/>
      <c r="AC151" s="80"/>
      <c r="AD151" s="80"/>
      <c r="AE151" s="81"/>
      <c r="AF151" s="1"/>
      <c r="AG151" s="1"/>
      <c r="AH151" s="1"/>
      <c r="AI151" s="1"/>
      <c r="AJ151" s="1"/>
      <c r="AK151" s="1"/>
    </row>
    <row r="152" spans="1:37" x14ac:dyDescent="0.15">
      <c r="A152" s="81"/>
      <c r="B152" s="80"/>
      <c r="C152" s="93" t="s">
        <v>1740</v>
      </c>
      <c r="D152" s="81"/>
      <c r="E152" s="81"/>
      <c r="F152" s="647" t="s">
        <v>582</v>
      </c>
      <c r="G152" s="648"/>
      <c r="H152" s="648"/>
      <c r="I152" s="648"/>
      <c r="J152" s="648"/>
      <c r="K152" s="649"/>
      <c r="L152" s="93" t="s">
        <v>1627</v>
      </c>
      <c r="M152" s="80"/>
      <c r="N152" s="93"/>
      <c r="O152" s="80"/>
      <c r="P152" s="93"/>
      <c r="Q152" s="80"/>
      <c r="R152" s="80"/>
      <c r="S152" s="80"/>
      <c r="T152" s="80"/>
      <c r="U152" s="80"/>
      <c r="V152" s="80"/>
      <c r="W152" s="80"/>
      <c r="X152" s="80"/>
      <c r="Y152" s="80"/>
      <c r="Z152" s="80"/>
      <c r="AA152" s="80"/>
      <c r="AB152" s="80"/>
      <c r="AC152" s="80"/>
      <c r="AD152" s="80"/>
      <c r="AE152" s="81"/>
      <c r="AF152" s="1"/>
      <c r="AG152" s="1"/>
      <c r="AH152" s="1"/>
      <c r="AI152" s="1"/>
      <c r="AJ152" s="1"/>
      <c r="AK152" s="1"/>
    </row>
    <row r="153" spans="1:37" ht="14.25" x14ac:dyDescent="0.15">
      <c r="A153" s="81"/>
      <c r="B153" s="80"/>
      <c r="C153" s="83" t="s">
        <v>1626</v>
      </c>
      <c r="D153" s="81"/>
      <c r="E153" s="81"/>
      <c r="F153" s="80"/>
      <c r="G153" s="80"/>
      <c r="H153" s="80"/>
      <c r="I153" s="80"/>
      <c r="J153" s="80"/>
      <c r="K153" s="80"/>
      <c r="L153" s="80"/>
      <c r="M153" s="80"/>
      <c r="N153" s="80"/>
      <c r="O153" s="93"/>
      <c r="P153" s="80"/>
      <c r="Q153" s="83" t="s">
        <v>1631</v>
      </c>
      <c r="R153" s="80"/>
      <c r="S153" s="80"/>
      <c r="T153" s="80"/>
      <c r="U153" s="80"/>
      <c r="V153" s="80"/>
      <c r="W153" s="80"/>
      <c r="X153" s="80"/>
      <c r="Y153" s="80"/>
      <c r="Z153" s="80"/>
      <c r="AA153" s="80"/>
      <c r="AB153" s="80"/>
      <c r="AC153" s="80"/>
      <c r="AD153" s="80"/>
      <c r="AE153" s="81"/>
      <c r="AF153" s="1"/>
      <c r="AG153" s="1"/>
      <c r="AH153" s="1"/>
      <c r="AI153" s="1"/>
      <c r="AJ153" s="1"/>
      <c r="AK153" s="1"/>
    </row>
    <row r="154" spans="1:37" x14ac:dyDescent="0.15">
      <c r="A154" s="81"/>
      <c r="B154" s="80"/>
      <c r="C154" s="671" t="s">
        <v>1628</v>
      </c>
      <c r="D154" s="671"/>
      <c r="E154" s="647" t="s">
        <v>582</v>
      </c>
      <c r="F154" s="648"/>
      <c r="G154" s="648"/>
      <c r="H154" s="649"/>
      <c r="I154" s="93"/>
      <c r="J154" s="672" t="s">
        <v>1629</v>
      </c>
      <c r="K154" s="672"/>
      <c r="L154" s="673"/>
      <c r="M154" s="647" t="s">
        <v>582</v>
      </c>
      <c r="N154" s="649"/>
      <c r="O154" s="93" t="s">
        <v>1630</v>
      </c>
      <c r="P154" s="80"/>
      <c r="Q154" s="671" t="s">
        <v>205</v>
      </c>
      <c r="R154" s="671"/>
      <c r="S154" s="653" t="s">
        <v>582</v>
      </c>
      <c r="T154" s="654"/>
      <c r="U154" s="655"/>
      <c r="V154" s="80"/>
      <c r="W154" s="80"/>
      <c r="X154" s="80"/>
      <c r="Y154" s="80"/>
      <c r="Z154" s="80"/>
      <c r="AA154" s="80"/>
      <c r="AB154" s="80"/>
      <c r="AC154" s="80"/>
      <c r="AD154" s="80"/>
      <c r="AE154" s="81"/>
      <c r="AF154" s="1"/>
      <c r="AG154" s="1"/>
      <c r="AH154" s="1"/>
      <c r="AI154" s="1"/>
      <c r="AJ154" s="1"/>
      <c r="AK154" s="1"/>
    </row>
    <row r="155" spans="1:37" ht="14.25" x14ac:dyDescent="0.15">
      <c r="A155" s="81"/>
      <c r="B155" s="80"/>
      <c r="C155" s="83" t="s">
        <v>97</v>
      </c>
      <c r="D155" s="81"/>
      <c r="E155" s="81"/>
      <c r="F155" s="80"/>
      <c r="G155" s="80"/>
      <c r="H155" s="80"/>
      <c r="I155" s="80"/>
      <c r="J155" s="80"/>
      <c r="K155" s="80"/>
      <c r="L155" s="80"/>
      <c r="M155" s="80"/>
      <c r="N155" s="80"/>
      <c r="O155" s="93"/>
      <c r="P155" s="80"/>
      <c r="Q155" s="80"/>
      <c r="R155" s="80"/>
      <c r="S155" s="80"/>
      <c r="T155" s="80"/>
      <c r="U155" s="80"/>
      <c r="V155" s="80"/>
      <c r="W155" s="80"/>
      <c r="X155" s="80"/>
      <c r="Y155" s="80"/>
      <c r="Z155" s="80"/>
      <c r="AA155" s="80"/>
      <c r="AB155" s="80"/>
      <c r="AC155" s="80"/>
      <c r="AD155" s="80"/>
      <c r="AE155" s="81"/>
      <c r="AF155" s="1"/>
      <c r="AG155" s="1"/>
      <c r="AH155" s="1"/>
      <c r="AI155" s="1"/>
      <c r="AJ155" s="1"/>
      <c r="AK155" s="1"/>
    </row>
    <row r="156" spans="1:37" x14ac:dyDescent="0.15">
      <c r="A156" s="81"/>
      <c r="B156" s="80"/>
      <c r="C156" s="103" t="s">
        <v>1653</v>
      </c>
      <c r="D156" s="81"/>
      <c r="E156" s="656">
        <v>1.2</v>
      </c>
      <c r="F156" s="657"/>
      <c r="G156" s="96" t="s">
        <v>578</v>
      </c>
      <c r="H156" s="80"/>
      <c r="I156" s="80" t="s">
        <v>1654</v>
      </c>
      <c r="J156" s="80"/>
      <c r="K156" s="656">
        <v>2.8</v>
      </c>
      <c r="L156" s="658"/>
      <c r="M156" s="96" t="s">
        <v>578</v>
      </c>
      <c r="N156" s="80"/>
      <c r="O156" s="80" t="s">
        <v>577</v>
      </c>
      <c r="P156" s="80"/>
      <c r="Q156" s="656">
        <v>15</v>
      </c>
      <c r="R156" s="657"/>
      <c r="S156" s="96" t="s">
        <v>579</v>
      </c>
      <c r="T156" s="80"/>
      <c r="U156" s="119"/>
      <c r="V156" s="119"/>
      <c r="W156" s="82"/>
      <c r="X156" s="80"/>
      <c r="Y156" s="80"/>
      <c r="Z156" s="80"/>
      <c r="AA156" s="80"/>
      <c r="AB156" s="80"/>
      <c r="AC156" s="80"/>
      <c r="AD156" s="80"/>
      <c r="AE156" s="81"/>
      <c r="AF156" s="1"/>
      <c r="AG156" s="1"/>
      <c r="AH156" s="1"/>
      <c r="AI156" s="1"/>
      <c r="AJ156" s="1"/>
      <c r="AK156" s="1"/>
    </row>
    <row r="157" spans="1:37" ht="6.6" customHeight="1" x14ac:dyDescent="0.15">
      <c r="A157" s="81"/>
      <c r="B157" s="80"/>
      <c r="C157" s="103"/>
      <c r="D157" s="81"/>
      <c r="E157" s="120"/>
      <c r="F157" s="120"/>
      <c r="G157" s="82"/>
      <c r="H157" s="80"/>
      <c r="I157" s="80"/>
      <c r="J157" s="80"/>
      <c r="K157" s="120"/>
      <c r="L157" s="120"/>
      <c r="M157" s="82"/>
      <c r="N157" s="80"/>
      <c r="O157" s="80"/>
      <c r="P157" s="80"/>
      <c r="Q157" s="120"/>
      <c r="R157" s="120"/>
      <c r="S157" s="82"/>
      <c r="T157" s="80"/>
      <c r="U157" s="119"/>
      <c r="V157" s="119"/>
      <c r="W157" s="82"/>
      <c r="X157" s="80"/>
      <c r="Y157" s="80"/>
      <c r="Z157" s="80"/>
      <c r="AA157" s="80"/>
      <c r="AB157" s="80"/>
      <c r="AC157" s="80"/>
      <c r="AD157" s="80"/>
      <c r="AE157" s="81"/>
      <c r="AF157" s="1"/>
      <c r="AG157" s="1"/>
      <c r="AH157" s="1"/>
      <c r="AI157" s="1"/>
      <c r="AJ157" s="1"/>
      <c r="AK157" s="1"/>
    </row>
    <row r="158" spans="1:37" x14ac:dyDescent="0.15">
      <c r="A158" s="81"/>
      <c r="B158" s="80"/>
      <c r="C158" s="103" t="s">
        <v>96</v>
      </c>
      <c r="D158" s="81"/>
      <c r="E158" s="120"/>
      <c r="F158" s="120"/>
      <c r="G158" s="82"/>
      <c r="H158" s="82"/>
      <c r="I158" s="82"/>
      <c r="J158" s="80"/>
      <c r="K158" s="653" t="s">
        <v>1661</v>
      </c>
      <c r="L158" s="655"/>
      <c r="M158" s="120" t="s">
        <v>1655</v>
      </c>
      <c r="N158" s="656" t="s">
        <v>1670</v>
      </c>
      <c r="O158" s="658"/>
      <c r="P158" s="80" t="s">
        <v>1656</v>
      </c>
      <c r="Q158" s="80"/>
      <c r="R158" s="80"/>
      <c r="S158" s="119"/>
      <c r="T158" s="119"/>
      <c r="U158" s="119"/>
      <c r="V158" s="119"/>
      <c r="W158" s="119"/>
      <c r="X158" s="82"/>
      <c r="Y158" s="80"/>
      <c r="Z158" s="80"/>
      <c r="AA158" s="80"/>
      <c r="AB158" s="80"/>
      <c r="AC158" s="80"/>
      <c r="AD158" s="80"/>
      <c r="AE158" s="81"/>
      <c r="AF158" s="1"/>
      <c r="AG158" s="1"/>
      <c r="AH158" s="1"/>
      <c r="AI158" s="1"/>
      <c r="AJ158" s="1"/>
      <c r="AK158" s="1"/>
    </row>
    <row r="159" spans="1:37" x14ac:dyDescent="0.15">
      <c r="A159" s="81"/>
      <c r="B159" s="80"/>
      <c r="C159" s="95"/>
      <c r="D159" s="81"/>
      <c r="E159" s="81"/>
      <c r="F159" s="80"/>
      <c r="G159" s="80"/>
      <c r="H159" s="80"/>
      <c r="I159" s="80"/>
      <c r="J159" s="80"/>
      <c r="K159" s="80"/>
      <c r="L159" s="80"/>
      <c r="M159" s="80"/>
      <c r="N159" s="80"/>
      <c r="O159" s="93"/>
      <c r="P159" s="80"/>
      <c r="Q159" s="80"/>
      <c r="R159" s="80"/>
      <c r="S159" s="80"/>
      <c r="T159" s="80"/>
      <c r="U159" s="80"/>
      <c r="V159" s="80"/>
      <c r="W159" s="80"/>
      <c r="X159" s="80"/>
      <c r="Y159" s="80"/>
      <c r="Z159" s="80"/>
      <c r="AA159" s="80"/>
      <c r="AB159" s="80"/>
      <c r="AC159" s="80"/>
      <c r="AD159" s="80"/>
      <c r="AE159" s="81"/>
      <c r="AF159" s="1"/>
      <c r="AG159" s="1"/>
      <c r="AH159" s="1"/>
      <c r="AI159" s="1"/>
      <c r="AJ159" s="1"/>
      <c r="AK159" s="1"/>
    </row>
    <row r="160" spans="1:37" ht="14.25" x14ac:dyDescent="0.15">
      <c r="A160" s="9"/>
      <c r="B160" s="6"/>
      <c r="C160" s="125" t="s">
        <v>1683</v>
      </c>
      <c r="D160" s="6"/>
      <c r="E160" s="6"/>
      <c r="F160" s="6"/>
      <c r="G160" s="6"/>
      <c r="H160" s="6"/>
      <c r="I160" s="6"/>
      <c r="J160" s="6"/>
      <c r="K160" s="6"/>
      <c r="L160" s="6"/>
      <c r="M160" s="6"/>
      <c r="N160" s="6"/>
      <c r="O160" s="6"/>
      <c r="P160" s="6"/>
      <c r="Q160" s="6"/>
      <c r="R160" s="6"/>
      <c r="S160" s="6"/>
      <c r="T160" s="7"/>
      <c r="U160" s="6"/>
      <c r="V160" s="6"/>
      <c r="W160" s="6"/>
      <c r="X160" s="6"/>
      <c r="Y160" s="9"/>
      <c r="Z160" s="6"/>
      <c r="AA160" s="6"/>
      <c r="AB160" s="9"/>
      <c r="AC160" s="6"/>
      <c r="AD160" s="6"/>
      <c r="AE160" s="9"/>
      <c r="AF160" s="1"/>
      <c r="AG160" s="1"/>
      <c r="AH160" s="1"/>
      <c r="AI160" s="1"/>
      <c r="AJ160" s="1"/>
      <c r="AK160" s="1"/>
    </row>
    <row r="161" spans="1:37" x14ac:dyDescent="0.15">
      <c r="A161" s="9"/>
      <c r="B161" s="6"/>
      <c r="C161" s="6"/>
      <c r="D161" s="674" t="s">
        <v>1832</v>
      </c>
      <c r="E161" s="674"/>
      <c r="F161" s="674"/>
      <c r="G161" s="674"/>
      <c r="H161" s="674"/>
      <c r="I161" s="674"/>
      <c r="J161" s="674"/>
      <c r="K161" s="674"/>
      <c r="L161" s="6"/>
      <c r="M161" s="674" t="s">
        <v>1831</v>
      </c>
      <c r="N161" s="674"/>
      <c r="O161" s="674"/>
      <c r="P161" s="6"/>
      <c r="Q161" s="6"/>
      <c r="R161" s="674" t="s">
        <v>583</v>
      </c>
      <c r="S161" s="674"/>
      <c r="T161" s="674"/>
      <c r="U161" s="674"/>
      <c r="V161" s="674"/>
      <c r="W161" s="674"/>
      <c r="X161" s="674"/>
      <c r="Y161" s="674"/>
      <c r="Z161" s="6"/>
      <c r="AA161" s="674" t="s">
        <v>1831</v>
      </c>
      <c r="AB161" s="674"/>
      <c r="AC161" s="674"/>
      <c r="AD161" s="6"/>
      <c r="AE161" s="9"/>
      <c r="AF161" s="1"/>
      <c r="AG161" s="1"/>
      <c r="AH161" s="1"/>
      <c r="AI161" s="1"/>
      <c r="AJ161" s="1"/>
      <c r="AK161" s="1"/>
    </row>
    <row r="162" spans="1:37" x14ac:dyDescent="0.15">
      <c r="A162" s="9"/>
      <c r="B162" s="6"/>
      <c r="C162" s="6" t="s">
        <v>716</v>
      </c>
      <c r="D162" s="573" t="s">
        <v>2191</v>
      </c>
      <c r="E162" s="675"/>
      <c r="F162" s="675"/>
      <c r="G162" s="675"/>
      <c r="H162" s="675"/>
      <c r="I162" s="675"/>
      <c r="J162" s="675"/>
      <c r="K162" s="676"/>
      <c r="L162" s="126"/>
      <c r="M162" s="677" t="s">
        <v>2195</v>
      </c>
      <c r="N162" s="678"/>
      <c r="O162" s="679"/>
      <c r="P162" s="127"/>
      <c r="Q162" s="85" t="s">
        <v>717</v>
      </c>
      <c r="R162" s="680"/>
      <c r="S162" s="675"/>
      <c r="T162" s="675"/>
      <c r="U162" s="675"/>
      <c r="V162" s="675"/>
      <c r="W162" s="675"/>
      <c r="X162" s="675"/>
      <c r="Y162" s="676"/>
      <c r="Z162" s="126"/>
      <c r="AA162" s="677"/>
      <c r="AB162" s="678"/>
      <c r="AC162" s="679"/>
      <c r="AD162" s="6"/>
      <c r="AE162" s="9"/>
      <c r="AF162" s="1"/>
      <c r="AG162" s="1"/>
      <c r="AH162" s="1"/>
      <c r="AI162" s="1"/>
      <c r="AJ162" s="1"/>
      <c r="AK162" s="1"/>
    </row>
    <row r="163" spans="1:37" ht="5.0999999999999996" customHeight="1" x14ac:dyDescent="0.15">
      <c r="A163" s="9"/>
      <c r="B163" s="6"/>
      <c r="C163" s="86"/>
      <c r="D163" s="9"/>
      <c r="E163" s="9"/>
      <c r="F163" s="6"/>
      <c r="G163" s="6"/>
      <c r="H163" s="6"/>
      <c r="I163" s="6"/>
      <c r="J163" s="6"/>
      <c r="K163" s="6"/>
      <c r="L163" s="6"/>
      <c r="M163" s="6"/>
      <c r="N163" s="6"/>
      <c r="O163" s="8"/>
      <c r="P163" s="6"/>
      <c r="Q163" s="6"/>
      <c r="R163" s="6"/>
      <c r="S163" s="6"/>
      <c r="T163" s="6"/>
      <c r="U163" s="6"/>
      <c r="V163" s="6"/>
      <c r="W163" s="6"/>
      <c r="X163" s="6"/>
      <c r="Y163" s="6"/>
      <c r="Z163" s="6"/>
      <c r="AA163" s="6"/>
      <c r="AB163" s="6"/>
      <c r="AC163" s="6"/>
      <c r="AD163" s="6"/>
      <c r="AE163" s="9"/>
      <c r="AF163" s="1"/>
      <c r="AG163" s="1"/>
      <c r="AH163" s="1"/>
      <c r="AI163" s="1"/>
      <c r="AJ163" s="1"/>
      <c r="AK163" s="1"/>
    </row>
    <row r="164" spans="1:37" x14ac:dyDescent="0.15">
      <c r="A164" s="9"/>
      <c r="B164" s="6"/>
      <c r="C164" s="6" t="s">
        <v>718</v>
      </c>
      <c r="D164" s="573" t="s">
        <v>2192</v>
      </c>
      <c r="E164" s="675"/>
      <c r="F164" s="675"/>
      <c r="G164" s="675"/>
      <c r="H164" s="675"/>
      <c r="I164" s="675"/>
      <c r="J164" s="675"/>
      <c r="K164" s="676"/>
      <c r="L164" s="126"/>
      <c r="M164" s="677" t="s">
        <v>2195</v>
      </c>
      <c r="N164" s="678"/>
      <c r="O164" s="679"/>
      <c r="P164" s="127"/>
      <c r="Q164" s="85" t="s">
        <v>719</v>
      </c>
      <c r="R164" s="680"/>
      <c r="S164" s="675"/>
      <c r="T164" s="675"/>
      <c r="U164" s="675"/>
      <c r="V164" s="675"/>
      <c r="W164" s="675"/>
      <c r="X164" s="675"/>
      <c r="Y164" s="676"/>
      <c r="Z164" s="126"/>
      <c r="AA164" s="677"/>
      <c r="AB164" s="678"/>
      <c r="AC164" s="679"/>
      <c r="AD164" s="127"/>
      <c r="AE164" s="9"/>
      <c r="AF164" s="1"/>
      <c r="AG164" s="1"/>
      <c r="AH164" s="1"/>
      <c r="AI164" s="1"/>
      <c r="AJ164" s="1"/>
      <c r="AK164" s="1"/>
    </row>
    <row r="165" spans="1:37" ht="5.0999999999999996" customHeight="1" x14ac:dyDescent="0.15">
      <c r="A165" s="9"/>
      <c r="B165" s="6"/>
      <c r="C165" s="6"/>
      <c r="D165" s="6"/>
      <c r="E165" s="6"/>
      <c r="F165" s="128"/>
      <c r="G165" s="128"/>
      <c r="H165" s="128"/>
      <c r="I165" s="128"/>
      <c r="J165" s="128"/>
      <c r="K165" s="128"/>
      <c r="L165" s="128"/>
      <c r="M165" s="128"/>
      <c r="N165" s="128"/>
      <c r="O165" s="128"/>
      <c r="P165" s="6"/>
      <c r="Q165" s="85"/>
      <c r="R165" s="6"/>
      <c r="S165" s="6"/>
      <c r="T165" s="128"/>
      <c r="U165" s="128"/>
      <c r="V165" s="128"/>
      <c r="W165" s="128"/>
      <c r="X165" s="128"/>
      <c r="Y165" s="128"/>
      <c r="Z165" s="128"/>
      <c r="AA165" s="128"/>
      <c r="AB165" s="128"/>
      <c r="AC165" s="128"/>
      <c r="AD165" s="6"/>
      <c r="AE165" s="9"/>
      <c r="AF165" s="1"/>
      <c r="AG165" s="1"/>
      <c r="AH165" s="1"/>
      <c r="AI165" s="1"/>
      <c r="AJ165" s="1"/>
      <c r="AK165" s="1"/>
    </row>
    <row r="166" spans="1:37" x14ac:dyDescent="0.15">
      <c r="A166" s="9"/>
      <c r="B166" s="6"/>
      <c r="C166" s="6" t="s">
        <v>720</v>
      </c>
      <c r="D166" s="573" t="s">
        <v>2193</v>
      </c>
      <c r="E166" s="675"/>
      <c r="F166" s="675"/>
      <c r="G166" s="675"/>
      <c r="H166" s="675"/>
      <c r="I166" s="675"/>
      <c r="J166" s="675"/>
      <c r="K166" s="676"/>
      <c r="L166" s="126"/>
      <c r="M166" s="677" t="s">
        <v>2196</v>
      </c>
      <c r="N166" s="678"/>
      <c r="O166" s="679"/>
      <c r="P166" s="127"/>
      <c r="Q166" s="85" t="s">
        <v>721</v>
      </c>
      <c r="R166" s="680"/>
      <c r="S166" s="675"/>
      <c r="T166" s="675"/>
      <c r="U166" s="675"/>
      <c r="V166" s="675"/>
      <c r="W166" s="675"/>
      <c r="X166" s="675"/>
      <c r="Y166" s="676"/>
      <c r="Z166" s="126"/>
      <c r="AA166" s="677"/>
      <c r="AB166" s="678"/>
      <c r="AC166" s="679"/>
      <c r="AD166" s="127"/>
      <c r="AE166" s="9"/>
      <c r="AF166" s="1"/>
      <c r="AG166" s="1"/>
      <c r="AH166" s="1"/>
      <c r="AI166" s="1"/>
      <c r="AJ166" s="1"/>
      <c r="AK166" s="1"/>
    </row>
    <row r="167" spans="1:37" ht="5.0999999999999996" customHeight="1" x14ac:dyDescent="0.15">
      <c r="A167" s="9"/>
      <c r="B167" s="6"/>
      <c r="C167" s="6"/>
      <c r="D167" s="6"/>
      <c r="E167" s="6"/>
      <c r="F167" s="128"/>
      <c r="G167" s="128"/>
      <c r="H167" s="128"/>
      <c r="I167" s="128"/>
      <c r="J167" s="128"/>
      <c r="K167" s="128"/>
      <c r="L167" s="128"/>
      <c r="M167" s="128"/>
      <c r="N167" s="128"/>
      <c r="O167" s="128"/>
      <c r="P167" s="6"/>
      <c r="Q167" s="85"/>
      <c r="R167" s="6"/>
      <c r="S167" s="6"/>
      <c r="T167" s="128"/>
      <c r="U167" s="128"/>
      <c r="V167" s="128"/>
      <c r="W167" s="128"/>
      <c r="X167" s="128"/>
      <c r="Y167" s="128"/>
      <c r="Z167" s="128"/>
      <c r="AA167" s="128"/>
      <c r="AB167" s="128"/>
      <c r="AC167" s="128"/>
      <c r="AD167" s="6"/>
      <c r="AE167" s="9"/>
      <c r="AF167" s="1"/>
      <c r="AG167" s="1"/>
      <c r="AH167" s="1"/>
      <c r="AI167" s="1"/>
      <c r="AJ167" s="1"/>
      <c r="AK167" s="1"/>
    </row>
    <row r="168" spans="1:37" x14ac:dyDescent="0.15">
      <c r="A168" s="9"/>
      <c r="B168" s="6"/>
      <c r="C168" s="6" t="s">
        <v>722</v>
      </c>
      <c r="D168" s="573" t="s">
        <v>2194</v>
      </c>
      <c r="E168" s="675"/>
      <c r="F168" s="675"/>
      <c r="G168" s="675"/>
      <c r="H168" s="675"/>
      <c r="I168" s="675"/>
      <c r="J168" s="675"/>
      <c r="K168" s="676"/>
      <c r="L168" s="126"/>
      <c r="M168" s="677" t="s">
        <v>2196</v>
      </c>
      <c r="N168" s="678"/>
      <c r="O168" s="679"/>
      <c r="P168" s="127"/>
      <c r="Q168" s="85" t="s">
        <v>723</v>
      </c>
      <c r="R168" s="680"/>
      <c r="S168" s="675"/>
      <c r="T168" s="675"/>
      <c r="U168" s="675"/>
      <c r="V168" s="675"/>
      <c r="W168" s="675"/>
      <c r="X168" s="675"/>
      <c r="Y168" s="676"/>
      <c r="Z168" s="126"/>
      <c r="AA168" s="677"/>
      <c r="AB168" s="678"/>
      <c r="AC168" s="679"/>
      <c r="AD168" s="127"/>
      <c r="AE168" s="9"/>
      <c r="AF168" s="1"/>
      <c r="AG168" s="1"/>
      <c r="AH168" s="1"/>
      <c r="AI168" s="1"/>
      <c r="AJ168" s="1"/>
      <c r="AK168" s="1"/>
    </row>
    <row r="169" spans="1:37" ht="5.0999999999999996" customHeight="1" x14ac:dyDescent="0.15">
      <c r="A169" s="9"/>
      <c r="B169" s="6"/>
      <c r="C169" s="6"/>
      <c r="D169" s="6"/>
      <c r="E169" s="6"/>
      <c r="F169" s="128"/>
      <c r="G169" s="128"/>
      <c r="H169" s="128"/>
      <c r="I169" s="128"/>
      <c r="J169" s="128"/>
      <c r="K169" s="128"/>
      <c r="L169" s="128"/>
      <c r="M169" s="128"/>
      <c r="N169" s="128"/>
      <c r="O169" s="128"/>
      <c r="P169" s="6"/>
      <c r="Q169" s="85"/>
      <c r="R169" s="6"/>
      <c r="S169" s="6"/>
      <c r="T169" s="128"/>
      <c r="U169" s="128"/>
      <c r="V169" s="128"/>
      <c r="W169" s="128"/>
      <c r="X169" s="128"/>
      <c r="Y169" s="128"/>
      <c r="Z169" s="128"/>
      <c r="AA169" s="128"/>
      <c r="AB169" s="128"/>
      <c r="AC169" s="128"/>
      <c r="AD169" s="6"/>
      <c r="AE169" s="9"/>
      <c r="AF169" s="1"/>
      <c r="AG169" s="1"/>
      <c r="AH169" s="1"/>
      <c r="AI169" s="1"/>
      <c r="AJ169" s="1"/>
      <c r="AK169" s="1"/>
    </row>
    <row r="170" spans="1:37" x14ac:dyDescent="0.15">
      <c r="A170" s="9"/>
      <c r="B170" s="6"/>
      <c r="C170" s="6" t="s">
        <v>724</v>
      </c>
      <c r="D170" s="680"/>
      <c r="E170" s="675"/>
      <c r="F170" s="675"/>
      <c r="G170" s="675"/>
      <c r="H170" s="675"/>
      <c r="I170" s="675"/>
      <c r="J170" s="675"/>
      <c r="K170" s="676"/>
      <c r="L170" s="126"/>
      <c r="M170" s="677"/>
      <c r="N170" s="678"/>
      <c r="O170" s="679"/>
      <c r="P170" s="127"/>
      <c r="Q170" s="85" t="s">
        <v>725</v>
      </c>
      <c r="R170" s="680"/>
      <c r="S170" s="675"/>
      <c r="T170" s="675"/>
      <c r="U170" s="675"/>
      <c r="V170" s="675"/>
      <c r="W170" s="675"/>
      <c r="X170" s="675"/>
      <c r="Y170" s="676"/>
      <c r="Z170" s="126"/>
      <c r="AA170" s="677"/>
      <c r="AB170" s="678"/>
      <c r="AC170" s="679"/>
      <c r="AD170" s="127"/>
      <c r="AE170" s="9"/>
      <c r="AF170" s="1"/>
      <c r="AG170" s="1"/>
      <c r="AH170" s="1"/>
      <c r="AI170" s="1"/>
      <c r="AJ170" s="1"/>
      <c r="AK170" s="1"/>
    </row>
    <row r="171" spans="1:37" ht="5.0999999999999996" customHeight="1" x14ac:dyDescent="0.15">
      <c r="A171" s="9"/>
      <c r="B171" s="6"/>
      <c r="C171" s="6"/>
      <c r="D171" s="6"/>
      <c r="E171" s="6"/>
      <c r="F171" s="128"/>
      <c r="G171" s="128"/>
      <c r="H171" s="128"/>
      <c r="I171" s="128"/>
      <c r="J171" s="128"/>
      <c r="K171" s="128"/>
      <c r="L171" s="128"/>
      <c r="M171" s="128"/>
      <c r="N171" s="128"/>
      <c r="O171" s="128"/>
      <c r="P171" s="6"/>
      <c r="Q171" s="85"/>
      <c r="R171" s="6"/>
      <c r="S171" s="6"/>
      <c r="T171" s="128"/>
      <c r="U171" s="128"/>
      <c r="V171" s="128"/>
      <c r="W171" s="128"/>
      <c r="X171" s="128"/>
      <c r="Y171" s="128"/>
      <c r="Z171" s="128"/>
      <c r="AA171" s="128"/>
      <c r="AB171" s="128"/>
      <c r="AC171" s="128"/>
      <c r="AD171" s="6"/>
      <c r="AE171" s="9"/>
      <c r="AF171" s="1"/>
      <c r="AG171" s="1"/>
      <c r="AH171" s="1"/>
      <c r="AI171" s="1"/>
      <c r="AJ171" s="1"/>
      <c r="AK171" s="1"/>
    </row>
    <row r="172" spans="1:37" x14ac:dyDescent="0.15">
      <c r="A172" s="9"/>
      <c r="B172" s="6"/>
      <c r="C172" s="6" t="s">
        <v>726</v>
      </c>
      <c r="D172" s="680"/>
      <c r="E172" s="675"/>
      <c r="F172" s="675"/>
      <c r="G172" s="675"/>
      <c r="H172" s="675"/>
      <c r="I172" s="675"/>
      <c r="J172" s="675"/>
      <c r="K172" s="676"/>
      <c r="L172" s="126"/>
      <c r="M172" s="677"/>
      <c r="N172" s="678"/>
      <c r="O172" s="679"/>
      <c r="P172" s="127"/>
      <c r="Q172" s="85" t="s">
        <v>727</v>
      </c>
      <c r="R172" s="680"/>
      <c r="S172" s="675"/>
      <c r="T172" s="675"/>
      <c r="U172" s="675"/>
      <c r="V172" s="675"/>
      <c r="W172" s="675"/>
      <c r="X172" s="675"/>
      <c r="Y172" s="676"/>
      <c r="Z172" s="126"/>
      <c r="AA172" s="677"/>
      <c r="AB172" s="678"/>
      <c r="AC172" s="679"/>
      <c r="AD172" s="127"/>
      <c r="AE172" s="9"/>
      <c r="AF172" s="1"/>
      <c r="AG172" s="1"/>
      <c r="AH172" s="1"/>
      <c r="AI172" s="1"/>
      <c r="AJ172" s="1"/>
      <c r="AK172" s="1"/>
    </row>
    <row r="173" spans="1:37" ht="5.0999999999999996" customHeight="1" x14ac:dyDescent="0.15">
      <c r="A173" s="9"/>
      <c r="B173" s="6"/>
      <c r="C173" s="6"/>
      <c r="D173" s="6"/>
      <c r="E173" s="6"/>
      <c r="F173" s="128"/>
      <c r="G173" s="128"/>
      <c r="H173" s="128"/>
      <c r="I173" s="128"/>
      <c r="J173" s="128"/>
      <c r="K173" s="128"/>
      <c r="L173" s="128"/>
      <c r="M173" s="128"/>
      <c r="N173" s="128"/>
      <c r="O173" s="128"/>
      <c r="P173" s="6"/>
      <c r="Q173" s="85"/>
      <c r="R173" s="6"/>
      <c r="S173" s="6"/>
      <c r="T173" s="128"/>
      <c r="U173" s="128"/>
      <c r="V173" s="128"/>
      <c r="W173" s="128"/>
      <c r="X173" s="128"/>
      <c r="Y173" s="128"/>
      <c r="Z173" s="128"/>
      <c r="AA173" s="128"/>
      <c r="AB173" s="128"/>
      <c r="AC173" s="128"/>
      <c r="AD173" s="6"/>
      <c r="AE173" s="9"/>
      <c r="AF173" s="1"/>
      <c r="AG173" s="1"/>
      <c r="AH173" s="1"/>
      <c r="AI173" s="1"/>
      <c r="AJ173" s="1"/>
      <c r="AK173" s="1"/>
    </row>
    <row r="174" spans="1:37" x14ac:dyDescent="0.15">
      <c r="A174" s="9"/>
      <c r="B174" s="6"/>
      <c r="C174" s="6" t="s">
        <v>728</v>
      </c>
      <c r="D174" s="680"/>
      <c r="E174" s="675"/>
      <c r="F174" s="675"/>
      <c r="G174" s="675"/>
      <c r="H174" s="675"/>
      <c r="I174" s="675"/>
      <c r="J174" s="675"/>
      <c r="K174" s="676"/>
      <c r="L174" s="126"/>
      <c r="M174" s="677"/>
      <c r="N174" s="678"/>
      <c r="O174" s="679"/>
      <c r="P174" s="127"/>
      <c r="Q174" s="85" t="s">
        <v>729</v>
      </c>
      <c r="R174" s="680"/>
      <c r="S174" s="675"/>
      <c r="T174" s="675"/>
      <c r="U174" s="675"/>
      <c r="V174" s="675"/>
      <c r="W174" s="675"/>
      <c r="X174" s="675"/>
      <c r="Y174" s="676"/>
      <c r="Z174" s="126"/>
      <c r="AA174" s="677"/>
      <c r="AB174" s="678"/>
      <c r="AC174" s="679"/>
      <c r="AD174" s="127"/>
      <c r="AE174" s="9"/>
      <c r="AF174" s="1"/>
      <c r="AG174" s="1"/>
      <c r="AH174" s="1"/>
      <c r="AI174" s="1"/>
      <c r="AJ174" s="1"/>
      <c r="AK174" s="1"/>
    </row>
    <row r="175" spans="1:37" ht="5.0999999999999996" customHeight="1" x14ac:dyDescent="0.15">
      <c r="A175" s="9"/>
      <c r="B175" s="6"/>
      <c r="C175" s="6"/>
      <c r="D175" s="6"/>
      <c r="E175" s="6"/>
      <c r="F175" s="128"/>
      <c r="G175" s="128"/>
      <c r="H175" s="128"/>
      <c r="I175" s="128"/>
      <c r="J175" s="128"/>
      <c r="K175" s="128"/>
      <c r="L175" s="128"/>
      <c r="M175" s="128"/>
      <c r="N175" s="128"/>
      <c r="O175" s="128"/>
      <c r="P175" s="6"/>
      <c r="Q175" s="85"/>
      <c r="R175" s="6"/>
      <c r="S175" s="6"/>
      <c r="T175" s="128"/>
      <c r="U175" s="128"/>
      <c r="V175" s="128"/>
      <c r="W175" s="128"/>
      <c r="X175" s="128"/>
      <c r="Y175" s="128"/>
      <c r="Z175" s="128"/>
      <c r="AA175" s="128"/>
      <c r="AB175" s="128"/>
      <c r="AC175" s="128"/>
      <c r="AD175" s="6"/>
      <c r="AE175" s="9"/>
      <c r="AF175" s="1"/>
      <c r="AG175" s="1"/>
      <c r="AH175" s="1"/>
      <c r="AI175" s="1"/>
      <c r="AJ175" s="1"/>
      <c r="AK175" s="1"/>
    </row>
    <row r="176" spans="1:37" x14ac:dyDescent="0.15">
      <c r="A176" s="9"/>
      <c r="B176" s="6"/>
      <c r="C176" s="6" t="s">
        <v>730</v>
      </c>
      <c r="D176" s="680"/>
      <c r="E176" s="675"/>
      <c r="F176" s="675"/>
      <c r="G176" s="675"/>
      <c r="H176" s="675"/>
      <c r="I176" s="675"/>
      <c r="J176" s="675"/>
      <c r="K176" s="676"/>
      <c r="L176" s="126"/>
      <c r="M176" s="677"/>
      <c r="N176" s="678"/>
      <c r="O176" s="679"/>
      <c r="P176" s="127"/>
      <c r="Q176" s="85" t="s">
        <v>731</v>
      </c>
      <c r="R176" s="680"/>
      <c r="S176" s="675"/>
      <c r="T176" s="675"/>
      <c r="U176" s="675"/>
      <c r="V176" s="675"/>
      <c r="W176" s="675"/>
      <c r="X176" s="675"/>
      <c r="Y176" s="676"/>
      <c r="Z176" s="126"/>
      <c r="AA176" s="677"/>
      <c r="AB176" s="678"/>
      <c r="AC176" s="679"/>
      <c r="AD176" s="127"/>
      <c r="AE176" s="9"/>
      <c r="AF176" s="1"/>
      <c r="AG176" s="1"/>
      <c r="AH176" s="1"/>
      <c r="AI176" s="1"/>
      <c r="AJ176" s="1"/>
      <c r="AK176" s="1"/>
    </row>
    <row r="177" spans="1:37" ht="5.0999999999999996" customHeight="1" x14ac:dyDescent="0.15">
      <c r="A177" s="9"/>
      <c r="B177" s="6"/>
      <c r="C177" s="6"/>
      <c r="D177" s="6"/>
      <c r="E177" s="6"/>
      <c r="F177" s="128"/>
      <c r="G177" s="128"/>
      <c r="H177" s="128"/>
      <c r="I177" s="128"/>
      <c r="J177" s="128"/>
      <c r="K177" s="128"/>
      <c r="L177" s="128"/>
      <c r="M177" s="128"/>
      <c r="N177" s="128"/>
      <c r="O177" s="128"/>
      <c r="P177" s="6"/>
      <c r="Q177" s="85"/>
      <c r="R177" s="6"/>
      <c r="S177" s="6"/>
      <c r="T177" s="128"/>
      <c r="U177" s="128"/>
      <c r="V177" s="128"/>
      <c r="W177" s="128"/>
      <c r="X177" s="128"/>
      <c r="Y177" s="128"/>
      <c r="Z177" s="128"/>
      <c r="AA177" s="128"/>
      <c r="AB177" s="128"/>
      <c r="AC177" s="128"/>
      <c r="AD177" s="6"/>
      <c r="AE177" s="9"/>
      <c r="AF177" s="1"/>
      <c r="AG177" s="1"/>
      <c r="AH177" s="1"/>
      <c r="AI177" s="1"/>
      <c r="AJ177" s="1"/>
      <c r="AK177" s="1"/>
    </row>
    <row r="178" spans="1:37" x14ac:dyDescent="0.15">
      <c r="A178" s="9"/>
      <c r="B178" s="6"/>
      <c r="C178" s="6" t="s">
        <v>732</v>
      </c>
      <c r="D178" s="680"/>
      <c r="E178" s="675"/>
      <c r="F178" s="675"/>
      <c r="G178" s="675"/>
      <c r="H178" s="675"/>
      <c r="I178" s="675"/>
      <c r="J178" s="675"/>
      <c r="K178" s="676"/>
      <c r="L178" s="126"/>
      <c r="M178" s="677"/>
      <c r="N178" s="678"/>
      <c r="O178" s="679"/>
      <c r="P178" s="127"/>
      <c r="Q178" s="85" t="s">
        <v>733</v>
      </c>
      <c r="R178" s="680"/>
      <c r="S178" s="675"/>
      <c r="T178" s="675"/>
      <c r="U178" s="675"/>
      <c r="V178" s="675"/>
      <c r="W178" s="675"/>
      <c r="X178" s="675"/>
      <c r="Y178" s="676"/>
      <c r="Z178" s="126"/>
      <c r="AA178" s="677"/>
      <c r="AB178" s="678"/>
      <c r="AC178" s="679"/>
      <c r="AD178" s="127"/>
      <c r="AE178" s="9"/>
      <c r="AF178" s="1"/>
      <c r="AG178" s="1"/>
      <c r="AH178" s="1"/>
      <c r="AI178" s="1"/>
      <c r="AJ178" s="1"/>
      <c r="AK178" s="1"/>
    </row>
    <row r="179" spans="1:37" ht="5.0999999999999996" customHeight="1" x14ac:dyDescent="0.15">
      <c r="A179" s="9"/>
      <c r="B179" s="6"/>
      <c r="C179" s="6"/>
      <c r="D179" s="6"/>
      <c r="E179" s="6"/>
      <c r="F179" s="128"/>
      <c r="G179" s="128"/>
      <c r="H179" s="128"/>
      <c r="I179" s="128"/>
      <c r="J179" s="128"/>
      <c r="K179" s="128"/>
      <c r="L179" s="128"/>
      <c r="M179" s="128"/>
      <c r="N179" s="128"/>
      <c r="O179" s="128"/>
      <c r="P179" s="6"/>
      <c r="Q179" s="85"/>
      <c r="R179" s="6"/>
      <c r="S179" s="6"/>
      <c r="T179" s="128"/>
      <c r="U179" s="128"/>
      <c r="V179" s="128"/>
      <c r="W179" s="128"/>
      <c r="X179" s="128"/>
      <c r="Y179" s="128"/>
      <c r="Z179" s="128"/>
      <c r="AA179" s="128"/>
      <c r="AB179" s="128"/>
      <c r="AC179" s="128"/>
      <c r="AD179" s="6"/>
      <c r="AE179" s="9"/>
      <c r="AF179" s="1"/>
      <c r="AG179" s="1"/>
      <c r="AH179" s="1"/>
      <c r="AI179" s="1"/>
      <c r="AJ179" s="1"/>
      <c r="AK179" s="1"/>
    </row>
    <row r="180" spans="1:37" x14ac:dyDescent="0.15">
      <c r="A180" s="9"/>
      <c r="B180" s="6"/>
      <c r="C180" s="6" t="s">
        <v>734</v>
      </c>
      <c r="D180" s="680"/>
      <c r="E180" s="675"/>
      <c r="F180" s="675"/>
      <c r="G180" s="675"/>
      <c r="H180" s="675"/>
      <c r="I180" s="675"/>
      <c r="J180" s="675"/>
      <c r="K180" s="676"/>
      <c r="L180" s="126"/>
      <c r="M180" s="677"/>
      <c r="N180" s="678"/>
      <c r="O180" s="679"/>
      <c r="P180" s="127"/>
      <c r="Q180" s="85" t="s">
        <v>735</v>
      </c>
      <c r="R180" s="680"/>
      <c r="S180" s="675"/>
      <c r="T180" s="675"/>
      <c r="U180" s="675"/>
      <c r="V180" s="675"/>
      <c r="W180" s="675"/>
      <c r="X180" s="675"/>
      <c r="Y180" s="676"/>
      <c r="Z180" s="126"/>
      <c r="AA180" s="677"/>
      <c r="AB180" s="678"/>
      <c r="AC180" s="679"/>
      <c r="AD180" s="127"/>
      <c r="AE180" s="9"/>
      <c r="AF180" s="1"/>
      <c r="AG180" s="1"/>
      <c r="AH180" s="1"/>
      <c r="AI180" s="1"/>
      <c r="AJ180" s="1"/>
      <c r="AK180" s="1"/>
    </row>
    <row r="181" spans="1:37" x14ac:dyDescent="0.15">
      <c r="A181" s="9"/>
      <c r="B181" s="6"/>
      <c r="C181" s="129" t="s">
        <v>585</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9"/>
      <c r="AF181" s="1"/>
      <c r="AG181" s="1"/>
      <c r="AH181" s="1"/>
      <c r="AI181" s="1"/>
      <c r="AJ181" s="1"/>
      <c r="AK181" s="1"/>
    </row>
    <row r="182" spans="1:37" ht="21" customHeight="1" x14ac:dyDescent="0.15">
      <c r="A182" s="9"/>
      <c r="B182" s="6"/>
      <c r="C182" s="670" t="s">
        <v>281</v>
      </c>
      <c r="D182" s="670"/>
      <c r="E182" s="670"/>
      <c r="F182" s="670"/>
      <c r="G182" s="670"/>
      <c r="H182" s="670"/>
      <c r="I182" s="670"/>
      <c r="J182" s="670"/>
      <c r="K182" s="670"/>
      <c r="L182" s="670"/>
      <c r="M182" s="670"/>
      <c r="N182" s="670"/>
      <c r="O182" s="670"/>
      <c r="P182" s="670"/>
      <c r="Q182" s="670"/>
      <c r="R182" s="670"/>
      <c r="S182" s="670"/>
      <c r="T182" s="670"/>
      <c r="U182" s="670"/>
      <c r="V182" s="670"/>
      <c r="W182" s="670"/>
      <c r="X182" s="670"/>
      <c r="Y182" s="670"/>
      <c r="Z182" s="670"/>
      <c r="AA182" s="670"/>
      <c r="AB182" s="670"/>
      <c r="AC182" s="670"/>
      <c r="AD182" s="6"/>
      <c r="AE182" s="9"/>
      <c r="AF182" s="1"/>
      <c r="AG182" s="1"/>
      <c r="AH182" s="1"/>
      <c r="AI182" s="1"/>
      <c r="AJ182" s="1"/>
      <c r="AK182" s="1"/>
    </row>
    <row r="183" spans="1:37" ht="21" customHeight="1" x14ac:dyDescent="0.15">
      <c r="A183" s="9"/>
      <c r="B183" s="6"/>
      <c r="C183" s="670"/>
      <c r="D183" s="670"/>
      <c r="E183" s="670"/>
      <c r="F183" s="670"/>
      <c r="G183" s="670"/>
      <c r="H183" s="670"/>
      <c r="I183" s="670"/>
      <c r="J183" s="670"/>
      <c r="K183" s="670"/>
      <c r="L183" s="670"/>
      <c r="M183" s="670"/>
      <c r="N183" s="670"/>
      <c r="O183" s="670"/>
      <c r="P183" s="670"/>
      <c r="Q183" s="670"/>
      <c r="R183" s="670"/>
      <c r="S183" s="670"/>
      <c r="T183" s="670"/>
      <c r="U183" s="670"/>
      <c r="V183" s="670"/>
      <c r="W183" s="670"/>
      <c r="X183" s="670"/>
      <c r="Y183" s="670"/>
      <c r="Z183" s="670"/>
      <c r="AA183" s="670"/>
      <c r="AB183" s="670"/>
      <c r="AC183" s="670"/>
      <c r="AD183" s="6"/>
      <c r="AE183" s="9"/>
      <c r="AF183" s="1"/>
      <c r="AG183" s="1"/>
      <c r="AH183" s="1"/>
      <c r="AI183" s="1"/>
      <c r="AJ183" s="1"/>
      <c r="AK183" s="1"/>
    </row>
    <row r="184" spans="1:37" x14ac:dyDescent="0.15">
      <c r="A184" s="9"/>
      <c r="B184" s="9"/>
      <c r="C184" s="9"/>
      <c r="D184" s="8"/>
      <c r="E184" s="8"/>
      <c r="F184" s="115"/>
      <c r="G184" s="115"/>
      <c r="H184" s="115"/>
      <c r="I184" s="115"/>
      <c r="J184" s="8"/>
      <c r="K184" s="8"/>
      <c r="L184" s="8"/>
      <c r="M184" s="8"/>
      <c r="N184" s="8"/>
      <c r="O184" s="8"/>
      <c r="P184" s="8"/>
      <c r="Q184" s="8"/>
      <c r="R184" s="8"/>
      <c r="S184" s="9"/>
      <c r="T184" s="9"/>
      <c r="U184" s="9"/>
      <c r="V184" s="9"/>
      <c r="W184" s="9"/>
      <c r="X184" s="9"/>
      <c r="Y184" s="9"/>
      <c r="Z184" s="9"/>
      <c r="AA184" s="9"/>
      <c r="AB184" s="9"/>
      <c r="AC184" s="9"/>
      <c r="AD184" s="9"/>
      <c r="AE184" s="9"/>
      <c r="AF184" s="1"/>
      <c r="AG184" s="1"/>
      <c r="AH184" s="1"/>
      <c r="AI184" s="1"/>
      <c r="AJ184" s="1"/>
      <c r="AK184" s="1"/>
    </row>
    <row r="185" spans="1:37"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17" ht="13.5" customHeight="1" x14ac:dyDescent="0.15"/>
    <row r="218" ht="13.5" customHeight="1" x14ac:dyDescent="0.15"/>
    <row r="219" ht="13.5" customHeight="1" x14ac:dyDescent="0.15"/>
    <row r="220" ht="13.5" customHeight="1" x14ac:dyDescent="0.15"/>
  </sheetData>
  <sheetProtection password="CCA0" sheet="1" objects="1" scenarios="1" selectLockedCells="1" selectUnlockedCells="1"/>
  <mergeCells count="158">
    <mergeCell ref="D174:K174"/>
    <mergeCell ref="M174:O174"/>
    <mergeCell ref="R174:Y174"/>
    <mergeCell ref="AA174:AC174"/>
    <mergeCell ref="D176:K176"/>
    <mergeCell ref="M176:O176"/>
    <mergeCell ref="R176:Y176"/>
    <mergeCell ref="AA176:AC176"/>
    <mergeCell ref="AA180:AC180"/>
    <mergeCell ref="D178:K178"/>
    <mergeCell ref="M178:O178"/>
    <mergeCell ref="R178:Y178"/>
    <mergeCell ref="AA178:AC178"/>
    <mergeCell ref="D180:K180"/>
    <mergeCell ref="M180:O180"/>
    <mergeCell ref="R180:Y180"/>
    <mergeCell ref="D168:K168"/>
    <mergeCell ref="M168:O168"/>
    <mergeCell ref="R168:Y168"/>
    <mergeCell ref="AA168:AC168"/>
    <mergeCell ref="D170:K170"/>
    <mergeCell ref="M170:O170"/>
    <mergeCell ref="R170:Y170"/>
    <mergeCell ref="AA170:AC170"/>
    <mergeCell ref="D172:K172"/>
    <mergeCell ref="M172:O172"/>
    <mergeCell ref="R172:Y172"/>
    <mergeCell ref="AA172:AC172"/>
    <mergeCell ref="D162:K162"/>
    <mergeCell ref="M162:O162"/>
    <mergeCell ref="R162:Y162"/>
    <mergeCell ref="AA162:AC162"/>
    <mergeCell ref="D164:K164"/>
    <mergeCell ref="M164:O164"/>
    <mergeCell ref="R164:Y164"/>
    <mergeCell ref="AA164:AC164"/>
    <mergeCell ref="D166:K166"/>
    <mergeCell ref="M166:O166"/>
    <mergeCell ref="R166:Y166"/>
    <mergeCell ref="AA166:AC166"/>
    <mergeCell ref="C133:F133"/>
    <mergeCell ref="C136:E136"/>
    <mergeCell ref="C130:G131"/>
    <mergeCell ref="H131:L131"/>
    <mergeCell ref="C124:D124"/>
    <mergeCell ref="E124:H124"/>
    <mergeCell ref="J124:L124"/>
    <mergeCell ref="F152:K152"/>
    <mergeCell ref="C182:AC183"/>
    <mergeCell ref="C154:D154"/>
    <mergeCell ref="E154:H154"/>
    <mergeCell ref="Q154:R154"/>
    <mergeCell ref="J154:L154"/>
    <mergeCell ref="M154:N154"/>
    <mergeCell ref="S154:U154"/>
    <mergeCell ref="E156:F156"/>
    <mergeCell ref="K156:L156"/>
    <mergeCell ref="Q156:R156"/>
    <mergeCell ref="D161:K161"/>
    <mergeCell ref="M161:O161"/>
    <mergeCell ref="R161:Y161"/>
    <mergeCell ref="K158:L158"/>
    <mergeCell ref="N158:O158"/>
    <mergeCell ref="AA161:AC161"/>
    <mergeCell ref="Q124:R124"/>
    <mergeCell ref="P131:S131"/>
    <mergeCell ref="V131:Y131"/>
    <mergeCell ref="S124:U124"/>
    <mergeCell ref="E126:F126"/>
    <mergeCell ref="K126:L126"/>
    <mergeCell ref="Q126:R126"/>
    <mergeCell ref="M124:N124"/>
    <mergeCell ref="K128:L128"/>
    <mergeCell ref="N128:O128"/>
    <mergeCell ref="K98:L98"/>
    <mergeCell ref="N98:O98"/>
    <mergeCell ref="C100:G101"/>
    <mergeCell ref="H101:L101"/>
    <mergeCell ref="P101:S101"/>
    <mergeCell ref="V101:Y101"/>
    <mergeCell ref="C103:F103"/>
    <mergeCell ref="F122:K122"/>
    <mergeCell ref="C106:E106"/>
    <mergeCell ref="F92:K92"/>
    <mergeCell ref="C94:D94"/>
    <mergeCell ref="E94:H94"/>
    <mergeCell ref="M94:N94"/>
    <mergeCell ref="J94:L94"/>
    <mergeCell ref="Q94:R94"/>
    <mergeCell ref="S94:U94"/>
    <mergeCell ref="E96:F96"/>
    <mergeCell ref="K96:L96"/>
    <mergeCell ref="Q96:R96"/>
    <mergeCell ref="A68:AE69"/>
    <mergeCell ref="C73:F73"/>
    <mergeCell ref="C76:E76"/>
    <mergeCell ref="B70:G71"/>
    <mergeCell ref="B64:D66"/>
    <mergeCell ref="H64:J66"/>
    <mergeCell ref="N64:P66"/>
    <mergeCell ref="O78:AB79"/>
    <mergeCell ref="H71:L71"/>
    <mergeCell ref="P71:S71"/>
    <mergeCell ref="V71:Y71"/>
    <mergeCell ref="B62:D62"/>
    <mergeCell ref="H62:J62"/>
    <mergeCell ref="N62:P62"/>
    <mergeCell ref="T62:V62"/>
    <mergeCell ref="B63:D63"/>
    <mergeCell ref="H63:J63"/>
    <mergeCell ref="N63:P63"/>
    <mergeCell ref="T63:V63"/>
    <mergeCell ref="T64:V66"/>
    <mergeCell ref="B35:H35"/>
    <mergeCell ref="I35:L35"/>
    <mergeCell ref="B37:H37"/>
    <mergeCell ref="I37:L37"/>
    <mergeCell ref="B40:K40"/>
    <mergeCell ref="B41:K41"/>
    <mergeCell ref="B42:K42"/>
    <mergeCell ref="B43:K43"/>
    <mergeCell ref="N59:U59"/>
    <mergeCell ref="B27:H27"/>
    <mergeCell ref="I27:L27"/>
    <mergeCell ref="B29:H29"/>
    <mergeCell ref="I29:L29"/>
    <mergeCell ref="B31:H31"/>
    <mergeCell ref="I31:L31"/>
    <mergeCell ref="P31:V31"/>
    <mergeCell ref="W31:Z31"/>
    <mergeCell ref="B33:H33"/>
    <mergeCell ref="I33:L33"/>
    <mergeCell ref="B18:S18"/>
    <mergeCell ref="U18:X18"/>
    <mergeCell ref="Z18:AC18"/>
    <mergeCell ref="B20:N20"/>
    <mergeCell ref="P20:AC20"/>
    <mergeCell ref="B22:N22"/>
    <mergeCell ref="P22:X22"/>
    <mergeCell ref="Z22:AC22"/>
    <mergeCell ref="B25:H25"/>
    <mergeCell ref="I25:L25"/>
    <mergeCell ref="A1:AE2"/>
    <mergeCell ref="D6:T6"/>
    <mergeCell ref="B10:C10"/>
    <mergeCell ref="E10:F10"/>
    <mergeCell ref="H10:I10"/>
    <mergeCell ref="L10:P10"/>
    <mergeCell ref="O13:P13"/>
    <mergeCell ref="R13:S13"/>
    <mergeCell ref="B16:H16"/>
    <mergeCell ref="J16:P16"/>
    <mergeCell ref="R16:U16"/>
    <mergeCell ref="B13:C13"/>
    <mergeCell ref="E13:F13"/>
    <mergeCell ref="H13:I13"/>
    <mergeCell ref="L13:M13"/>
    <mergeCell ref="W16:AC16"/>
  </mergeCells>
  <phoneticPr fontId="3"/>
  <conditionalFormatting sqref="D6 V6">
    <cfRule type="cellIs" dxfId="2" priority="1" stopIfTrue="1" operator="equal">
      <formula>"企業名　作業所　企業体などの名称を、この枠内に記入して下さい"</formula>
    </cfRule>
  </conditionalFormatting>
  <conditionalFormatting sqref="AE3">
    <cfRule type="expression" dxfId="1" priority="3" stopIfTrue="1">
      <formula>$AN$8=0</formula>
    </cfRule>
  </conditionalFormatting>
  <conditionalFormatting sqref="AE4">
    <cfRule type="cellIs" dxfId="0" priority="2" stopIfTrue="1" operator="equal">
      <formula>$AN$8=0</formula>
    </cfRule>
  </conditionalFormatting>
  <dataValidations count="17">
    <dataValidation type="custom" imeMode="hiragana" allowBlank="1" showInputMessage="1" showErrorMessage="1" errorTitle="買主名エラー" error="上段の（買主）欄に　企業名 作業所 企業体などの名称を、先にご記入ください。" sqref="K16:P16" xr:uid="{00000000-0002-0000-0200-000000000000}">
      <formula1>AQ4=1</formula1>
    </dataValidation>
    <dataValidation type="custom" imeMode="hiragana" allowBlank="1" showInputMessage="1" showErrorMessage="1" errorTitle="買主名エラー" error="上段の（買主）欄に　企業名 作業所 企業体などの名称を、先にご記入ください。" sqref="B16:J16" xr:uid="{00000000-0002-0000-0200-000001000000}">
      <formula1>AH6=1</formula1>
    </dataValidation>
    <dataValidation type="list" allowBlank="1" showInputMessage="1" showErrorMessage="1" promptTitle="▽お急ぎオプションとは" prompt="通常は7営業日〜10営業日かかる_x000a_サイト構築を3営業日以内で作成します。_x000a_技術提案や工事開始などの理由で_x000a_すぐにKIYOMASAを利用したい場合に最適です。_x000a_初期費用にプラス１5,000円がかかります。_x000a_＊月額料金は変わりません。" sqref="AB13" xr:uid="{00000000-0002-0000-0200-000002000000}">
      <formula1>$AF$1:$AF$2</formula1>
    </dataValidation>
    <dataValidation imeMode="hiragana" allowBlank="1" showInputMessage="1" showErrorMessage="1" prompt="請求書送付先が現場と違う場合のみご記入下さい" sqref="B22:N22" xr:uid="{00000000-0002-0000-0200-000003000000}"/>
    <dataValidation imeMode="halfAlpha" allowBlank="1" showInputMessage="1" showErrorMessage="1" sqref="W16:AC16 D162 R162 D164:D180 E167:O167 E169:O169 E171:O171 E173:O173 E175:O175 E177:O177 E179:O179 S167:AC167 S177:AC177 E165:O165 R164:R180 S169:AC169 S171:AC171 S173:AC173 S175:AC175 S179:AC179 S165:AC165 U18:X18 Z22:AC22 Z18:AC18" xr:uid="{00000000-0002-0000-0200-000004000000}"/>
    <dataValidation imeMode="hiragana" allowBlank="1" showInputMessage="1" showErrorMessage="1" sqref="AD22 H131 AA131:AD131 AA71:AD71 H71 H101 AA101:AD101 AA162:AC162 M164:O164 AA164:AC164 AA166:AC166 AA168:AC168 AA170:AC170 AA172:AC172 AA174:AC174 AA176:AC176 AA178:AC178 B20:N20 M168:O168 M170:O170 M172:O172 M174:O174 M176:O176 M178:O178 M180:O180 AA180:AC180 D6 R16:V16 P22:Y22 P20:AD20 B18:S18 V6 M166:O166" xr:uid="{00000000-0002-0000-0200-000005000000}"/>
    <dataValidation type="list" allowBlank="1" showInputMessage="1" showErrorMessage="1" promptTitle="お支払い方法" prompt="①か②どちらかお選び下さい" sqref="M40" xr:uid="{00000000-0002-0000-0200-000006000000}">
      <formula1>$AF$1:$AF$2</formula1>
    </dataValidation>
    <dataValidation type="list" allowBlank="1" showInputMessage="1" showErrorMessage="1" promptTitle="貴社指定請求書" prompt="※御社指定の請求書が必要な場合は、弊社までご連絡下さい。" sqref="M43" xr:uid="{00000000-0002-0000-0200-000007000000}">
      <formula1>$AF$1:$AF$2</formula1>
    </dataValidation>
    <dataValidation type="list" allowBlank="1" showInputMessage="1" showErrorMessage="1" sqref="M41" xr:uid="{00000000-0002-0000-0200-000008000000}">
      <formula1>$AF$1:$AF$2</formula1>
    </dataValidation>
    <dataValidation type="list" allowBlank="1" showInputMessage="1" showErrorMessage="1" promptTitle="配信許可時刻" prompt="24時間許可の場合は、0時～0時にして下さい" sqref="O77" xr:uid="{00000000-0002-0000-0200-000009000000}">
      <formula1>$AF$34:$AF$57</formula1>
    </dataValidation>
    <dataValidation type="list" allowBlank="1" showInputMessage="1" showErrorMessage="1" sqref="R77" xr:uid="{00000000-0002-0000-0200-00000A000000}">
      <formula1>$AF$34:$AF$57</formula1>
    </dataValidation>
    <dataValidation type="list" allowBlank="1" showInputMessage="1" showErrorMessage="1" sqref="F107:L107 F137:L137 G140 K140 O140 S140 W140 AA140 W147 S147 K145 O149 K149 K147 C140 C143 C147 C149 G149 G147 K143 G143 O143 S143 W143 AA143 C145 G145 O147 O145 S145 W85 F77:L77 S85 O85 K85 G85 AA83 W83 S83 O83 K83 G83 G87 G89 C89 C87 C83 C85 K87 K89 O89 O87 S87 W87 AA80 W80 S80 O80 K80 G80 C80 K119 W115 S115 O115 G115 C110 AA113 W113 S113 O113 K113 G113 G117 G119 C119 C117 C113 C115 K117 O119 K115 O117 S117 W117 AA110 W110 S110 O110 K110 G110 W145" xr:uid="{00000000-0002-0000-0200-00000B000000}">
      <formula1>$AE$1:$AE$2</formula1>
    </dataValidation>
    <dataValidation type="list" allowBlank="1" showInputMessage="1" showErrorMessage="1" sqref="F138:L138 F78:L78 F108:L108" xr:uid="{00000000-0002-0000-0200-00000C000000}">
      <formula1>#REF!</formula1>
    </dataValidation>
    <dataValidation allowBlank="1" showInputMessage="1" showErrorMessage="1" promptTitle="作業可否判断メールとは？" prompt="指定の時刻に、有義波高・最大波高・最大風速のいずれかが基準値を超える場合のみに配信されるメール(波高・風速のみ設定が可能です)。" sqref="Q129:V129" xr:uid="{00000000-0002-0000-0200-00000D000000}"/>
    <dataValidation type="list" allowBlank="1" showInputMessage="1" showErrorMessage="1" sqref="I129:J129 L129:M129" xr:uid="{00000000-0002-0000-0200-00000E000000}">
      <formula1>$AN$2:$AN$26</formula1>
    </dataValidation>
    <dataValidation imeMode="hiragana" allowBlank="1" showInputMessage="1" showErrorMessage="1" promptTitle="氏名" prompt="必要がありましたらご入力下さい" sqref="M162:O162" xr:uid="{00000000-0002-0000-0200-00000F000000}"/>
    <dataValidation type="list" allowBlank="1" showInputMessage="1" showErrorMessage="1" sqref="B64:D67 T64:V67 N64:P67 H64:J67" xr:uid="{00000000-0002-0000-0200-000010000000}">
      <formula1>$B$68:$B$70</formula1>
    </dataValidation>
  </dataValidations>
  <hyperlinks>
    <hyperlink ref="N59:U59" r:id="rId1" display="http://kiyomasa.lbw.jp/" xr:uid="{00000000-0004-0000-0200-000000000000}"/>
    <hyperlink ref="U73:AC73" r:id="rId2" tooltip="こちらで住所から緯度経度を検索できます" display="google geocordingで緯度経度検索" xr:uid="{00000000-0004-0000-0200-000001000000}"/>
    <hyperlink ref="U103:AC103" r:id="rId3" tooltip="こちらで住所から緯度経度を検索できます" display="google geocordingで緯度経度検索" xr:uid="{00000000-0004-0000-0200-000002000000}"/>
    <hyperlink ref="U133:AC133" r:id="rId4" tooltip="こちらで住所から緯度経度を検索できます" display="google geocordingで緯度経度検索" xr:uid="{00000000-0004-0000-0200-000003000000}"/>
    <hyperlink ref="D162" r:id="rId5" xr:uid="{00000000-0004-0000-0200-000004000000}"/>
    <hyperlink ref="D164" r:id="rId6" xr:uid="{00000000-0004-0000-0200-000005000000}"/>
    <hyperlink ref="D166" r:id="rId7" xr:uid="{00000000-0004-0000-0200-000006000000}"/>
    <hyperlink ref="D168" r:id="rId8" xr:uid="{00000000-0004-0000-0200-000007000000}"/>
    <hyperlink ref="W16" r:id="rId9" xr:uid="{00000000-0004-0000-0200-000008000000}"/>
  </hyperlinks>
  <pageMargins left="0.59055118110236227" right="0.59055118110236227" top="0.59055118110236227" bottom="0.59055118110236227" header="0.51181102362204722" footer="0.51181102362204722"/>
  <pageSetup paperSize="9" scale="80" fitToWidth="0" orientation="portrait" r:id="rId10"/>
  <headerFooter alignWithMargins="0"/>
  <ignoredErrors>
    <ignoredError sqref="S73 Q73 O73 L73 J73 H73 M94 H103 S103 Q103 O103 L103 J103 U18 Z18 Z22" numberStoredAsText="1"/>
  </ignoredError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sheetPr>
  <dimension ref="A1:Z211"/>
  <sheetViews>
    <sheetView workbookViewId="0">
      <selection activeCell="A114" sqref="A114"/>
    </sheetView>
  </sheetViews>
  <sheetFormatPr defaultColWidth="9" defaultRowHeight="10.5" x14ac:dyDescent="0.15"/>
  <cols>
    <col min="1" max="1" width="10.625" style="106" customWidth="1"/>
    <col min="2" max="2" width="25.625" style="109" customWidth="1"/>
    <col min="3" max="3" width="50.625" style="109" customWidth="1"/>
    <col min="4" max="4" width="8.125" style="109" customWidth="1"/>
    <col min="5" max="26" width="9" style="109"/>
    <col min="27" max="16384" width="9" style="106"/>
  </cols>
  <sheetData>
    <row r="1" spans="1:11" ht="15" customHeight="1" x14ac:dyDescent="0.15">
      <c r="A1" s="690" t="s">
        <v>76</v>
      </c>
      <c r="B1" s="690"/>
      <c r="C1" s="690"/>
      <c r="D1" s="690"/>
      <c r="E1" s="107"/>
      <c r="F1" s="107"/>
      <c r="G1" s="107"/>
      <c r="H1" s="107"/>
      <c r="I1" s="107"/>
      <c r="J1" s="107"/>
      <c r="K1" s="107"/>
    </row>
    <row r="2" spans="1:11" ht="11.45" customHeight="1" x14ac:dyDescent="0.15">
      <c r="A2" s="691"/>
      <c r="B2" s="691"/>
      <c r="C2" s="691"/>
      <c r="D2" s="691"/>
      <c r="E2" s="108"/>
      <c r="F2" s="108"/>
      <c r="G2" s="108"/>
      <c r="H2" s="108"/>
      <c r="I2" s="108"/>
      <c r="J2" s="108"/>
      <c r="K2" s="108"/>
    </row>
    <row r="3" spans="1:11" ht="22.5" customHeight="1" x14ac:dyDescent="0.15">
      <c r="A3" s="692" t="s">
        <v>2705</v>
      </c>
      <c r="B3" s="692"/>
      <c r="C3" s="692"/>
      <c r="D3" s="692"/>
    </row>
    <row r="4" spans="1:11" ht="11.25" customHeight="1" x14ac:dyDescent="0.15">
      <c r="A4" s="681" t="s">
        <v>1596</v>
      </c>
      <c r="B4" s="681"/>
      <c r="C4" s="681"/>
      <c r="D4" s="681"/>
    </row>
    <row r="5" spans="1:11" ht="11.25" customHeight="1" x14ac:dyDescent="0.15">
      <c r="A5" s="692" t="s">
        <v>101</v>
      </c>
      <c r="B5" s="692"/>
      <c r="C5" s="692"/>
      <c r="D5" s="692"/>
    </row>
    <row r="6" spans="1:11" ht="11.25" customHeight="1" x14ac:dyDescent="0.15">
      <c r="A6" s="681" t="s">
        <v>2609</v>
      </c>
      <c r="B6" s="681"/>
      <c r="C6" s="681"/>
      <c r="D6" s="681"/>
    </row>
    <row r="7" spans="1:11" ht="11.25" customHeight="1" thickBot="1" x14ac:dyDescent="0.2">
      <c r="A7" s="681" t="s">
        <v>1597</v>
      </c>
      <c r="B7" s="681"/>
      <c r="C7" s="681"/>
      <c r="D7" s="681"/>
    </row>
    <row r="8" spans="1:11" ht="17.45" customHeight="1" x14ac:dyDescent="0.15">
      <c r="B8" s="688" t="s">
        <v>2454</v>
      </c>
      <c r="C8" s="689"/>
      <c r="D8" s="162"/>
    </row>
    <row r="9" spans="1:11" ht="13.5" customHeight="1" x14ac:dyDescent="0.15">
      <c r="B9" s="686" t="s">
        <v>2455</v>
      </c>
      <c r="C9" s="165" t="s">
        <v>2456</v>
      </c>
      <c r="D9" s="162"/>
    </row>
    <row r="10" spans="1:11" ht="13.5" customHeight="1" x14ac:dyDescent="0.15">
      <c r="B10" s="686"/>
      <c r="C10" s="166" t="s">
        <v>2457</v>
      </c>
      <c r="D10" s="162"/>
    </row>
    <row r="11" spans="1:11" ht="13.5" customHeight="1" x14ac:dyDescent="0.15">
      <c r="B11" s="686"/>
      <c r="C11" s="165" t="s">
        <v>2458</v>
      </c>
      <c r="D11" s="162"/>
    </row>
    <row r="12" spans="1:11" ht="13.5" customHeight="1" x14ac:dyDescent="0.15">
      <c r="B12" s="686"/>
      <c r="C12" s="166" t="s">
        <v>2459</v>
      </c>
      <c r="D12" s="162"/>
    </row>
    <row r="13" spans="1:11" ht="13.5" customHeight="1" x14ac:dyDescent="0.15">
      <c r="B13" s="684" t="s">
        <v>2460</v>
      </c>
      <c r="C13" s="165" t="s">
        <v>2461</v>
      </c>
      <c r="D13" s="162"/>
    </row>
    <row r="14" spans="1:11" ht="13.5" customHeight="1" x14ac:dyDescent="0.15">
      <c r="B14" s="685"/>
      <c r="C14" s="166" t="s">
        <v>2462</v>
      </c>
      <c r="D14" s="162"/>
    </row>
    <row r="15" spans="1:11" ht="13.5" customHeight="1" x14ac:dyDescent="0.15">
      <c r="B15" s="686" t="s">
        <v>2463</v>
      </c>
      <c r="C15" s="167" t="s">
        <v>2464</v>
      </c>
      <c r="D15" s="162"/>
    </row>
    <row r="16" spans="1:11" ht="13.5" customHeight="1" x14ac:dyDescent="0.15">
      <c r="B16" s="686"/>
      <c r="C16" s="166" t="s">
        <v>2465</v>
      </c>
      <c r="D16" s="162"/>
    </row>
    <row r="17" spans="1:4" ht="13.5" customHeight="1" x14ac:dyDescent="0.15">
      <c r="B17" s="686"/>
      <c r="C17" s="165" t="s">
        <v>2466</v>
      </c>
      <c r="D17" s="162"/>
    </row>
    <row r="18" spans="1:4" ht="13.5" customHeight="1" x14ac:dyDescent="0.15">
      <c r="B18" s="686"/>
      <c r="C18" s="166" t="s">
        <v>2467</v>
      </c>
      <c r="D18" s="162"/>
    </row>
    <row r="19" spans="1:4" ht="13.5" customHeight="1" x14ac:dyDescent="0.15">
      <c r="B19" s="684" t="s">
        <v>2468</v>
      </c>
      <c r="C19" s="165" t="s">
        <v>2469</v>
      </c>
      <c r="D19" s="162"/>
    </row>
    <row r="20" spans="1:4" ht="13.5" customHeight="1" x14ac:dyDescent="0.15">
      <c r="B20" s="686"/>
      <c r="C20" s="166" t="s">
        <v>2470</v>
      </c>
      <c r="D20" s="162"/>
    </row>
    <row r="21" spans="1:4" ht="13.5" customHeight="1" x14ac:dyDescent="0.15">
      <c r="B21" s="685"/>
      <c r="C21" s="165" t="s">
        <v>2471</v>
      </c>
      <c r="D21" s="162"/>
    </row>
    <row r="22" spans="1:4" ht="13.5" customHeight="1" x14ac:dyDescent="0.15">
      <c r="B22" s="684" t="s">
        <v>2472</v>
      </c>
      <c r="C22" s="166" t="s">
        <v>2473</v>
      </c>
      <c r="D22" s="162"/>
    </row>
    <row r="23" spans="1:4" ht="13.5" customHeight="1" thickBot="1" x14ac:dyDescent="0.2">
      <c r="B23" s="687"/>
      <c r="C23" s="168" t="s">
        <v>2474</v>
      </c>
      <c r="D23" s="162"/>
    </row>
    <row r="24" spans="1:4" ht="13.5" customHeight="1" thickBot="1" x14ac:dyDescent="0.2">
      <c r="B24" s="169" t="s">
        <v>2475</v>
      </c>
      <c r="C24" s="169"/>
      <c r="D24" s="162"/>
    </row>
    <row r="25" spans="1:4" ht="13.5" customHeight="1" x14ac:dyDescent="0.15">
      <c r="B25" s="175" t="s">
        <v>2399</v>
      </c>
      <c r="C25" s="170" t="s">
        <v>2400</v>
      </c>
      <c r="D25" s="162"/>
    </row>
    <row r="26" spans="1:4" ht="13.5" customHeight="1" x14ac:dyDescent="0.15">
      <c r="B26" s="176"/>
      <c r="C26" s="171" t="s">
        <v>2476</v>
      </c>
      <c r="D26" s="162"/>
    </row>
    <row r="27" spans="1:4" ht="13.5" customHeight="1" x14ac:dyDescent="0.15">
      <c r="B27" s="176"/>
      <c r="C27" s="172" t="s">
        <v>2607</v>
      </c>
      <c r="D27" s="162"/>
    </row>
    <row r="28" spans="1:4" ht="13.5" customHeight="1" thickBot="1" x14ac:dyDescent="0.2">
      <c r="B28" s="177"/>
      <c r="C28" s="173" t="s">
        <v>2477</v>
      </c>
      <c r="D28" s="162"/>
    </row>
    <row r="29" spans="1:4" ht="13.5" customHeight="1" x14ac:dyDescent="0.15">
      <c r="B29" s="163"/>
      <c r="C29" s="164"/>
      <c r="D29" s="162"/>
    </row>
    <row r="30" spans="1:4" ht="13.5" customHeight="1" x14ac:dyDescent="0.15">
      <c r="A30" s="681" t="s">
        <v>1598</v>
      </c>
      <c r="B30" s="681"/>
      <c r="C30" s="681"/>
      <c r="D30" s="681"/>
    </row>
    <row r="31" spans="1:4" ht="11.25" customHeight="1" x14ac:dyDescent="0.15">
      <c r="A31" s="681" t="s">
        <v>1599</v>
      </c>
      <c r="B31" s="681"/>
      <c r="C31" s="681"/>
      <c r="D31" s="681"/>
    </row>
    <row r="32" spans="1:4" ht="11.25" customHeight="1" x14ac:dyDescent="0.15">
      <c r="A32" s="681" t="s">
        <v>77</v>
      </c>
      <c r="B32" s="681"/>
      <c r="C32" s="681"/>
      <c r="D32" s="681"/>
    </row>
    <row r="33" spans="1:4" ht="11.25" customHeight="1" x14ac:dyDescent="0.15">
      <c r="A33" s="681" t="s">
        <v>1600</v>
      </c>
      <c r="B33" s="681"/>
      <c r="C33" s="681"/>
      <c r="D33" s="681"/>
    </row>
    <row r="34" spans="1:4" ht="11.25" customHeight="1" x14ac:dyDescent="0.15">
      <c r="A34" s="681" t="s">
        <v>1601</v>
      </c>
      <c r="B34" s="681"/>
      <c r="C34" s="681"/>
      <c r="D34" s="681"/>
    </row>
    <row r="35" spans="1:4" ht="11.25" customHeight="1" x14ac:dyDescent="0.15">
      <c r="A35" s="681" t="s">
        <v>1602</v>
      </c>
      <c r="B35" s="681"/>
      <c r="C35" s="681"/>
      <c r="D35" s="681"/>
    </row>
    <row r="36" spans="1:4" ht="11.25" customHeight="1" x14ac:dyDescent="0.15">
      <c r="A36" s="681" t="s">
        <v>2409</v>
      </c>
      <c r="B36" s="681"/>
      <c r="C36" s="681"/>
      <c r="D36" s="681"/>
    </row>
    <row r="37" spans="1:4" ht="11.25" customHeight="1" x14ac:dyDescent="0.15">
      <c r="A37" s="681" t="s">
        <v>2410</v>
      </c>
      <c r="B37" s="681"/>
      <c r="C37" s="681"/>
      <c r="D37" s="681"/>
    </row>
    <row r="38" spans="1:4" ht="11.25" customHeight="1" x14ac:dyDescent="0.15">
      <c r="A38" s="681" t="s">
        <v>1603</v>
      </c>
      <c r="B38" s="681"/>
      <c r="C38" s="681"/>
      <c r="D38" s="681"/>
    </row>
    <row r="39" spans="1:4" ht="11.25" customHeight="1" x14ac:dyDescent="0.15">
      <c r="A39" s="681" t="s">
        <v>1604</v>
      </c>
      <c r="B39" s="681"/>
      <c r="C39" s="681"/>
      <c r="D39" s="681"/>
    </row>
    <row r="40" spans="1:4" ht="11.25" customHeight="1" x14ac:dyDescent="0.15">
      <c r="A40" s="681" t="s">
        <v>2411</v>
      </c>
      <c r="B40" s="681"/>
      <c r="C40" s="681"/>
      <c r="D40" s="681"/>
    </row>
    <row r="41" spans="1:4" ht="11.25" customHeight="1" x14ac:dyDescent="0.15">
      <c r="A41" s="681" t="s">
        <v>1605</v>
      </c>
      <c r="B41" s="681"/>
      <c r="C41" s="681"/>
      <c r="D41" s="681"/>
    </row>
    <row r="42" spans="1:4" ht="11.25" customHeight="1" x14ac:dyDescent="0.15">
      <c r="A42" s="681" t="s">
        <v>2439</v>
      </c>
      <c r="B42" s="681"/>
      <c r="C42" s="681"/>
      <c r="D42" s="681"/>
    </row>
    <row r="43" spans="1:4" ht="11.25" customHeight="1" x14ac:dyDescent="0.15">
      <c r="A43" s="681" t="s">
        <v>1606</v>
      </c>
      <c r="B43" s="681"/>
      <c r="C43" s="681"/>
      <c r="D43" s="681"/>
    </row>
    <row r="44" spans="1:4" ht="22.5" customHeight="1" x14ac:dyDescent="0.15">
      <c r="A44" s="681" t="s">
        <v>2412</v>
      </c>
      <c r="B44" s="681"/>
      <c r="C44" s="681"/>
      <c r="D44" s="681"/>
    </row>
    <row r="45" spans="1:4" ht="11.25" customHeight="1" x14ac:dyDescent="0.15">
      <c r="A45" s="681" t="s">
        <v>102</v>
      </c>
      <c r="B45" s="681"/>
      <c r="C45" s="681"/>
      <c r="D45" s="681"/>
    </row>
    <row r="46" spans="1:4" ht="11.25" customHeight="1" x14ac:dyDescent="0.15">
      <c r="A46" s="681" t="s">
        <v>2413</v>
      </c>
      <c r="B46" s="681"/>
      <c r="C46" s="681"/>
      <c r="D46" s="681"/>
    </row>
    <row r="47" spans="1:4" ht="22.5" customHeight="1" x14ac:dyDescent="0.15">
      <c r="A47" s="681" t="s">
        <v>1594</v>
      </c>
      <c r="B47" s="681"/>
      <c r="C47" s="681"/>
      <c r="D47" s="681"/>
    </row>
    <row r="48" spans="1:4" ht="22.5" customHeight="1" x14ac:dyDescent="0.15">
      <c r="A48" s="681" t="s">
        <v>2414</v>
      </c>
      <c r="B48" s="681"/>
      <c r="C48" s="681"/>
      <c r="D48" s="681"/>
    </row>
    <row r="49" spans="1:4" ht="11.25" customHeight="1" x14ac:dyDescent="0.15">
      <c r="A49" s="681" t="s">
        <v>1607</v>
      </c>
      <c r="B49" s="681"/>
      <c r="C49" s="681"/>
      <c r="D49" s="681"/>
    </row>
    <row r="50" spans="1:4" ht="11.25" customHeight="1" x14ac:dyDescent="0.15">
      <c r="A50" s="681" t="s">
        <v>2415</v>
      </c>
      <c r="B50" s="681"/>
      <c r="C50" s="681"/>
      <c r="D50" s="681"/>
    </row>
    <row r="51" spans="1:4" ht="11.25" customHeight="1" x14ac:dyDescent="0.15">
      <c r="A51" s="681" t="s">
        <v>1595</v>
      </c>
      <c r="B51" s="681"/>
      <c r="C51" s="681"/>
      <c r="D51" s="681"/>
    </row>
    <row r="52" spans="1:4" ht="22.5" customHeight="1" x14ac:dyDescent="0.15">
      <c r="A52" s="681" t="s">
        <v>1608</v>
      </c>
      <c r="B52" s="681"/>
      <c r="C52" s="681"/>
      <c r="D52" s="681"/>
    </row>
    <row r="53" spans="1:4" ht="11.25" customHeight="1" x14ac:dyDescent="0.15">
      <c r="A53" s="681" t="s">
        <v>80</v>
      </c>
      <c r="B53" s="681"/>
      <c r="C53" s="681"/>
      <c r="D53" s="681"/>
    </row>
    <row r="54" spans="1:4" ht="11.25" customHeight="1" x14ac:dyDescent="0.15">
      <c r="A54" s="681" t="s">
        <v>2416</v>
      </c>
      <c r="B54" s="681"/>
      <c r="C54" s="681"/>
      <c r="D54" s="681"/>
    </row>
    <row r="55" spans="1:4" ht="11.25" customHeight="1" x14ac:dyDescent="0.15">
      <c r="A55" s="681" t="s">
        <v>2417</v>
      </c>
      <c r="B55" s="681"/>
      <c r="C55" s="681"/>
      <c r="D55" s="681"/>
    </row>
    <row r="56" spans="1:4" ht="11.25" customHeight="1" x14ac:dyDescent="0.15">
      <c r="A56" s="681" t="s">
        <v>2418</v>
      </c>
      <c r="B56" s="681"/>
      <c r="C56" s="681"/>
      <c r="D56" s="681"/>
    </row>
    <row r="57" spans="1:4" ht="11.25" customHeight="1" x14ac:dyDescent="0.15">
      <c r="A57" s="681" t="s">
        <v>1609</v>
      </c>
      <c r="B57" s="681"/>
      <c r="C57" s="681"/>
      <c r="D57" s="681"/>
    </row>
    <row r="58" spans="1:4" ht="11.25" customHeight="1" x14ac:dyDescent="0.15">
      <c r="A58" s="681" t="s">
        <v>1610</v>
      </c>
      <c r="B58" s="681"/>
      <c r="C58" s="681"/>
      <c r="D58" s="681"/>
    </row>
    <row r="59" spans="1:4" ht="11.25" customHeight="1" x14ac:dyDescent="0.15">
      <c r="A59" s="681" t="s">
        <v>81</v>
      </c>
      <c r="B59" s="681"/>
      <c r="C59" s="681"/>
      <c r="D59" s="681"/>
    </row>
    <row r="60" spans="1:4" ht="11.25" customHeight="1" x14ac:dyDescent="0.15">
      <c r="A60" s="681" t="s">
        <v>1611</v>
      </c>
      <c r="B60" s="681"/>
      <c r="C60" s="681"/>
      <c r="D60" s="681"/>
    </row>
    <row r="61" spans="1:4" ht="11.25" customHeight="1" x14ac:dyDescent="0.15">
      <c r="A61" s="681" t="s">
        <v>1612</v>
      </c>
      <c r="B61" s="681"/>
      <c r="C61" s="681"/>
      <c r="D61" s="681"/>
    </row>
    <row r="62" spans="1:4" ht="11.25" customHeight="1" x14ac:dyDescent="0.15">
      <c r="A62" s="681" t="s">
        <v>2419</v>
      </c>
      <c r="B62" s="681"/>
      <c r="C62" s="681"/>
      <c r="D62" s="681"/>
    </row>
    <row r="63" spans="1:4" ht="11.25" customHeight="1" x14ac:dyDescent="0.15">
      <c r="A63" s="681" t="s">
        <v>93</v>
      </c>
      <c r="B63" s="681"/>
      <c r="C63" s="681"/>
      <c r="D63" s="681"/>
    </row>
    <row r="64" spans="1:4" ht="11.25" customHeight="1" x14ac:dyDescent="0.15">
      <c r="A64" s="682" t="s">
        <v>2404</v>
      </c>
      <c r="B64" s="682"/>
      <c r="C64" s="682"/>
      <c r="D64" s="682"/>
    </row>
    <row r="65" spans="1:26" ht="34.5" customHeight="1" x14ac:dyDescent="0.15">
      <c r="A65" s="682" t="s">
        <v>2405</v>
      </c>
      <c r="B65" s="682"/>
      <c r="C65" s="682"/>
      <c r="D65" s="682"/>
    </row>
    <row r="66" spans="1:26" s="155" customFormat="1" ht="11.25" customHeight="1" x14ac:dyDescent="0.15">
      <c r="A66" s="682" t="s">
        <v>2402</v>
      </c>
      <c r="B66" s="682"/>
      <c r="C66" s="682"/>
      <c r="D66" s="682"/>
      <c r="E66" s="158"/>
      <c r="F66" s="158"/>
      <c r="G66" s="158"/>
      <c r="H66" s="158"/>
      <c r="I66" s="158"/>
      <c r="J66" s="158"/>
      <c r="K66" s="158"/>
      <c r="L66" s="158"/>
      <c r="M66" s="158"/>
      <c r="N66" s="158"/>
      <c r="O66" s="158"/>
      <c r="P66" s="158"/>
      <c r="Q66" s="158"/>
      <c r="R66" s="158"/>
      <c r="S66" s="158"/>
      <c r="T66" s="158"/>
      <c r="U66" s="158"/>
      <c r="V66" s="158"/>
      <c r="W66" s="158"/>
      <c r="X66" s="158"/>
      <c r="Y66" s="158"/>
      <c r="Z66" s="158"/>
    </row>
    <row r="67" spans="1:26" s="155" customFormat="1" ht="11.25" customHeight="1" x14ac:dyDescent="0.15">
      <c r="A67" s="682" t="s">
        <v>2406</v>
      </c>
      <c r="B67" s="682"/>
      <c r="C67" s="682"/>
      <c r="D67" s="682"/>
      <c r="E67" s="158"/>
      <c r="F67" s="158"/>
      <c r="G67" s="158"/>
      <c r="H67" s="158"/>
      <c r="I67" s="158"/>
      <c r="J67" s="158"/>
      <c r="K67" s="158"/>
      <c r="L67" s="158"/>
      <c r="M67" s="158"/>
      <c r="N67" s="158"/>
      <c r="O67" s="158"/>
      <c r="P67" s="158"/>
      <c r="Q67" s="158"/>
      <c r="R67" s="158"/>
      <c r="S67" s="158"/>
      <c r="T67" s="158"/>
      <c r="U67" s="158"/>
      <c r="V67" s="158"/>
      <c r="W67" s="158"/>
      <c r="X67" s="158"/>
      <c r="Y67" s="158"/>
      <c r="Z67" s="158"/>
    </row>
    <row r="68" spans="1:26" s="155" customFormat="1" ht="11.25" customHeight="1" x14ac:dyDescent="0.15">
      <c r="A68" s="682" t="s">
        <v>2403</v>
      </c>
      <c r="B68" s="682"/>
      <c r="C68" s="682"/>
      <c r="D68" s="682"/>
      <c r="E68" s="158"/>
      <c r="F68" s="158"/>
      <c r="G68" s="158"/>
      <c r="H68" s="158"/>
      <c r="I68" s="158"/>
      <c r="J68" s="158"/>
      <c r="K68" s="158"/>
      <c r="L68" s="158"/>
      <c r="M68" s="158"/>
      <c r="N68" s="158"/>
      <c r="O68" s="158"/>
      <c r="P68" s="158"/>
      <c r="Q68" s="158"/>
      <c r="R68" s="158"/>
      <c r="S68" s="158"/>
      <c r="T68" s="158"/>
      <c r="U68" s="158"/>
      <c r="V68" s="158"/>
      <c r="W68" s="158"/>
      <c r="X68" s="158"/>
      <c r="Y68" s="158"/>
      <c r="Z68" s="158"/>
    </row>
    <row r="69" spans="1:26" s="155" customFormat="1" ht="11.25" customHeight="1" x14ac:dyDescent="0.15">
      <c r="A69" s="682" t="s">
        <v>2420</v>
      </c>
      <c r="B69" s="682"/>
      <c r="C69" s="682"/>
      <c r="D69" s="682"/>
      <c r="E69" s="158"/>
      <c r="F69" s="158"/>
      <c r="G69" s="158"/>
      <c r="H69" s="158"/>
      <c r="I69" s="158"/>
      <c r="J69" s="158"/>
      <c r="K69" s="158"/>
      <c r="L69" s="158"/>
      <c r="M69" s="158"/>
      <c r="N69" s="158"/>
      <c r="O69" s="158"/>
      <c r="P69" s="158"/>
      <c r="Q69" s="158"/>
      <c r="R69" s="158"/>
      <c r="S69" s="158"/>
      <c r="T69" s="158"/>
      <c r="U69" s="158"/>
      <c r="V69" s="158"/>
      <c r="W69" s="158"/>
      <c r="X69" s="158"/>
      <c r="Y69" s="158"/>
      <c r="Z69" s="158"/>
    </row>
    <row r="70" spans="1:26" s="155" customFormat="1" ht="11.25" customHeight="1" x14ac:dyDescent="0.15">
      <c r="A70" s="682" t="s">
        <v>2421</v>
      </c>
      <c r="B70" s="682"/>
      <c r="C70" s="682"/>
      <c r="D70" s="682"/>
      <c r="E70" s="158"/>
      <c r="F70" s="158"/>
      <c r="G70" s="158"/>
      <c r="H70" s="158"/>
      <c r="I70" s="158"/>
      <c r="J70" s="158"/>
      <c r="K70" s="158"/>
      <c r="L70" s="158"/>
      <c r="M70" s="158"/>
      <c r="N70" s="158"/>
      <c r="O70" s="158"/>
      <c r="P70" s="158"/>
      <c r="Q70" s="158"/>
      <c r="R70" s="158"/>
      <c r="S70" s="158"/>
      <c r="T70" s="158"/>
      <c r="U70" s="158"/>
      <c r="V70" s="158"/>
      <c r="W70" s="158"/>
      <c r="X70" s="158"/>
      <c r="Y70" s="158"/>
      <c r="Z70" s="158"/>
    </row>
    <row r="71" spans="1:26" s="155" customFormat="1" ht="11.25" customHeight="1" x14ac:dyDescent="0.15">
      <c r="A71" s="682" t="s">
        <v>2422</v>
      </c>
      <c r="B71" s="682"/>
      <c r="C71" s="682"/>
      <c r="D71" s="682"/>
      <c r="E71" s="158"/>
      <c r="F71" s="158"/>
      <c r="G71" s="158"/>
      <c r="H71" s="158"/>
      <c r="I71" s="158"/>
      <c r="J71" s="158"/>
      <c r="K71" s="158"/>
      <c r="L71" s="158"/>
      <c r="M71" s="158"/>
      <c r="N71" s="158"/>
      <c r="O71" s="158"/>
      <c r="P71" s="158"/>
      <c r="Q71" s="158"/>
      <c r="R71" s="158"/>
      <c r="S71" s="158"/>
      <c r="T71" s="158"/>
      <c r="U71" s="158"/>
      <c r="V71" s="158"/>
      <c r="W71" s="158"/>
      <c r="X71" s="158"/>
      <c r="Y71" s="158"/>
      <c r="Z71" s="158"/>
    </row>
    <row r="72" spans="1:26" s="157" customFormat="1" ht="11.25" customHeight="1" x14ac:dyDescent="0.15">
      <c r="A72" s="682" t="s">
        <v>2423</v>
      </c>
      <c r="B72" s="682"/>
      <c r="C72" s="682"/>
      <c r="D72" s="682"/>
      <c r="E72" s="160"/>
      <c r="F72" s="160"/>
      <c r="G72" s="160"/>
      <c r="H72" s="159"/>
      <c r="I72" s="159"/>
      <c r="J72" s="159"/>
      <c r="K72" s="159"/>
      <c r="L72" s="159"/>
      <c r="M72" s="159"/>
      <c r="N72" s="159"/>
      <c r="O72" s="159"/>
      <c r="P72" s="159"/>
      <c r="Q72" s="159"/>
      <c r="R72" s="159"/>
    </row>
    <row r="73" spans="1:26" s="157" customFormat="1" ht="11.25" customHeight="1" x14ac:dyDescent="0.15">
      <c r="A73" s="682" t="s">
        <v>2424</v>
      </c>
      <c r="B73" s="682"/>
      <c r="C73" s="682"/>
      <c r="D73" s="682"/>
      <c r="E73" s="160"/>
      <c r="F73" s="160"/>
      <c r="G73" s="160"/>
      <c r="H73" s="159"/>
      <c r="I73" s="159"/>
      <c r="J73" s="159"/>
      <c r="K73" s="159"/>
      <c r="L73" s="159"/>
      <c r="M73" s="159"/>
      <c r="N73" s="159"/>
      <c r="O73" s="159"/>
      <c r="P73" s="159"/>
      <c r="Q73" s="159"/>
      <c r="R73" s="159"/>
    </row>
    <row r="74" spans="1:26" s="157" customFormat="1" ht="11.25" customHeight="1" x14ac:dyDescent="0.15">
      <c r="A74" s="682" t="s">
        <v>2425</v>
      </c>
      <c r="B74" s="682"/>
      <c r="C74" s="682"/>
      <c r="D74" s="682"/>
      <c r="E74" s="160"/>
      <c r="F74" s="160"/>
      <c r="G74" s="160"/>
      <c r="H74" s="159"/>
      <c r="I74" s="159"/>
      <c r="J74" s="159"/>
      <c r="K74" s="159"/>
      <c r="L74" s="159"/>
      <c r="M74" s="159"/>
      <c r="N74" s="159"/>
      <c r="O74" s="159"/>
      <c r="P74" s="159"/>
      <c r="Q74" s="159"/>
      <c r="R74" s="159"/>
    </row>
    <row r="75" spans="1:26" s="157" customFormat="1" ht="11.25" customHeight="1" x14ac:dyDescent="0.15">
      <c r="A75" s="682" t="s">
        <v>2426</v>
      </c>
      <c r="B75" s="682"/>
      <c r="C75" s="682"/>
      <c r="D75" s="682"/>
      <c r="E75" s="160"/>
      <c r="F75" s="160"/>
      <c r="G75" s="160"/>
      <c r="H75" s="159"/>
      <c r="I75" s="159"/>
      <c r="J75" s="159"/>
      <c r="K75" s="159"/>
      <c r="L75" s="159"/>
      <c r="M75" s="159"/>
      <c r="N75" s="159"/>
      <c r="O75" s="159"/>
      <c r="P75" s="159"/>
      <c r="Q75" s="159"/>
      <c r="R75" s="159"/>
    </row>
    <row r="76" spans="1:26" s="157" customFormat="1" ht="11.25" customHeight="1" x14ac:dyDescent="0.15">
      <c r="A76" s="681" t="s">
        <v>2427</v>
      </c>
      <c r="B76" s="681"/>
      <c r="C76" s="681"/>
      <c r="D76" s="681"/>
      <c r="E76" s="160"/>
      <c r="F76" s="160"/>
      <c r="G76" s="160"/>
      <c r="H76" s="159"/>
      <c r="I76" s="159"/>
      <c r="J76" s="159"/>
      <c r="K76" s="159"/>
      <c r="L76" s="159"/>
      <c r="M76" s="159"/>
      <c r="N76" s="159"/>
      <c r="O76" s="159"/>
      <c r="P76" s="159"/>
      <c r="Q76" s="159"/>
      <c r="R76" s="159"/>
    </row>
    <row r="77" spans="1:26" s="157" customFormat="1" ht="11.25" customHeight="1" x14ac:dyDescent="0.15">
      <c r="A77" s="681" t="s">
        <v>1613</v>
      </c>
      <c r="B77" s="681"/>
      <c r="C77" s="681"/>
      <c r="D77" s="681"/>
      <c r="E77" s="160"/>
      <c r="F77" s="160"/>
      <c r="G77" s="160"/>
      <c r="H77" s="159"/>
      <c r="I77" s="159"/>
      <c r="J77" s="159"/>
      <c r="K77" s="159"/>
      <c r="L77" s="159"/>
      <c r="M77" s="159"/>
      <c r="N77" s="159"/>
      <c r="O77" s="159"/>
      <c r="P77" s="159"/>
      <c r="Q77" s="159"/>
      <c r="R77" s="159"/>
    </row>
    <row r="78" spans="1:26" ht="22.5" customHeight="1" x14ac:dyDescent="0.15">
      <c r="A78" s="681" t="s">
        <v>1614</v>
      </c>
      <c r="B78" s="681"/>
      <c r="C78" s="681"/>
      <c r="D78" s="681"/>
    </row>
    <row r="79" spans="1:26" ht="11.25" customHeight="1" x14ac:dyDescent="0.15">
      <c r="A79" s="681" t="s">
        <v>94</v>
      </c>
      <c r="B79" s="681"/>
      <c r="C79" s="681"/>
      <c r="D79" s="681"/>
    </row>
    <row r="80" spans="1:26" ht="11.25" customHeight="1" x14ac:dyDescent="0.15">
      <c r="A80" s="681" t="s">
        <v>1615</v>
      </c>
      <c r="B80" s="681"/>
      <c r="C80" s="681"/>
      <c r="D80" s="681"/>
    </row>
    <row r="81" spans="1:4" ht="22.5" customHeight="1" x14ac:dyDescent="0.15">
      <c r="A81" s="681" t="s">
        <v>1616</v>
      </c>
      <c r="B81" s="681"/>
      <c r="C81" s="681"/>
      <c r="D81" s="681"/>
    </row>
    <row r="82" spans="1:4" ht="11.25" customHeight="1" x14ac:dyDescent="0.15">
      <c r="A82" s="681" t="s">
        <v>2428</v>
      </c>
      <c r="B82" s="681"/>
      <c r="C82" s="681"/>
      <c r="D82" s="681"/>
    </row>
    <row r="83" spans="1:4" ht="11.25" customHeight="1" x14ac:dyDescent="0.15">
      <c r="A83" s="681" t="s">
        <v>1617</v>
      </c>
      <c r="B83" s="681"/>
      <c r="C83" s="681"/>
      <c r="D83" s="681"/>
    </row>
    <row r="84" spans="1:4" ht="11.25" customHeight="1" x14ac:dyDescent="0.15">
      <c r="A84" s="681" t="s">
        <v>1618</v>
      </c>
      <c r="B84" s="681"/>
      <c r="C84" s="681"/>
      <c r="D84" s="681"/>
    </row>
    <row r="85" spans="1:4" ht="11.25" customHeight="1" x14ac:dyDescent="0.15">
      <c r="A85" s="681" t="s">
        <v>1619</v>
      </c>
      <c r="B85" s="681"/>
      <c r="C85" s="681"/>
      <c r="D85" s="681"/>
    </row>
    <row r="86" spans="1:4" ht="11.25" customHeight="1" x14ac:dyDescent="0.15">
      <c r="A86" s="681" t="s">
        <v>1620</v>
      </c>
      <c r="B86" s="681"/>
      <c r="C86" s="681"/>
      <c r="D86" s="681"/>
    </row>
    <row r="87" spans="1:4" ht="11.25" customHeight="1" x14ac:dyDescent="0.15">
      <c r="A87" s="681" t="s">
        <v>1621</v>
      </c>
      <c r="B87" s="681"/>
      <c r="C87" s="681"/>
      <c r="D87" s="681"/>
    </row>
    <row r="88" spans="1:4" ht="11.25" customHeight="1" x14ac:dyDescent="0.15">
      <c r="A88" s="681" t="s">
        <v>2480</v>
      </c>
      <c r="B88" s="681"/>
      <c r="C88" s="681"/>
      <c r="D88" s="681"/>
    </row>
    <row r="89" spans="1:4" ht="11.25" customHeight="1" x14ac:dyDescent="0.15">
      <c r="A89" s="681" t="s">
        <v>1622</v>
      </c>
      <c r="B89" s="681"/>
      <c r="C89" s="681"/>
      <c r="D89" s="681"/>
    </row>
    <row r="90" spans="1:4" ht="11.25" customHeight="1" x14ac:dyDescent="0.15">
      <c r="A90" s="681" t="s">
        <v>2429</v>
      </c>
      <c r="B90" s="681"/>
      <c r="C90" s="681"/>
      <c r="D90" s="681"/>
    </row>
    <row r="91" spans="1:4" ht="11.25" customHeight="1" x14ac:dyDescent="0.15">
      <c r="A91" s="681" t="s">
        <v>95</v>
      </c>
      <c r="B91" s="681"/>
      <c r="C91" s="681"/>
      <c r="D91" s="681"/>
    </row>
    <row r="92" spans="1:4" ht="22.5" customHeight="1" x14ac:dyDescent="0.15">
      <c r="A92" s="681" t="s">
        <v>100</v>
      </c>
      <c r="B92" s="681"/>
      <c r="C92" s="681"/>
      <c r="D92" s="681"/>
    </row>
    <row r="93" spans="1:4" ht="22.5" customHeight="1" x14ac:dyDescent="0.15">
      <c r="A93" s="681" t="s">
        <v>1623</v>
      </c>
      <c r="B93" s="681"/>
      <c r="C93" s="681"/>
      <c r="D93" s="681"/>
    </row>
    <row r="94" spans="1:4" ht="22.5" customHeight="1" x14ac:dyDescent="0.15">
      <c r="A94" s="681" t="s">
        <v>2440</v>
      </c>
      <c r="B94" s="681"/>
      <c r="C94" s="681"/>
      <c r="D94" s="681"/>
    </row>
    <row r="95" spans="1:4" ht="11.25" customHeight="1" x14ac:dyDescent="0.15">
      <c r="A95" s="681" t="s">
        <v>1624</v>
      </c>
      <c r="B95" s="681"/>
      <c r="C95" s="681"/>
      <c r="D95" s="681"/>
    </row>
    <row r="96" spans="1:4" ht="22.5" customHeight="1" x14ac:dyDescent="0.15">
      <c r="A96" s="681" t="s">
        <v>1625</v>
      </c>
      <c r="B96" s="681"/>
      <c r="C96" s="681"/>
      <c r="D96" s="681"/>
    </row>
    <row r="97" spans="1:18" ht="11.25" customHeight="1" x14ac:dyDescent="0.15">
      <c r="A97" s="681" t="s">
        <v>1686</v>
      </c>
      <c r="B97" s="681"/>
      <c r="C97" s="681"/>
      <c r="D97" s="681"/>
    </row>
    <row r="98" spans="1:18" ht="11.25" customHeight="1" x14ac:dyDescent="0.15">
      <c r="A98" s="681" t="s">
        <v>1687</v>
      </c>
      <c r="B98" s="681"/>
      <c r="C98" s="681"/>
      <c r="D98" s="681"/>
    </row>
    <row r="99" spans="1:18" ht="11.25" customHeight="1" x14ac:dyDescent="0.15">
      <c r="A99" s="682" t="s">
        <v>2430</v>
      </c>
      <c r="B99" s="682"/>
      <c r="C99" s="682"/>
      <c r="D99" s="682"/>
    </row>
    <row r="100" spans="1:18" ht="11.25" customHeight="1" x14ac:dyDescent="0.15">
      <c r="A100" s="682" t="s">
        <v>2431</v>
      </c>
      <c r="B100" s="682"/>
      <c r="C100" s="682"/>
      <c r="D100" s="682"/>
    </row>
    <row r="101" spans="1:18" s="155" customFormat="1" ht="11.25" customHeight="1" x14ac:dyDescent="0.15">
      <c r="A101" s="682" t="s">
        <v>2432</v>
      </c>
      <c r="B101" s="682"/>
      <c r="C101" s="682"/>
      <c r="D101" s="682"/>
      <c r="E101" s="158"/>
      <c r="F101" s="158"/>
      <c r="G101" s="158"/>
      <c r="H101" s="156"/>
      <c r="I101" s="156"/>
      <c r="J101" s="156"/>
      <c r="K101" s="156"/>
      <c r="L101" s="156"/>
      <c r="M101" s="156"/>
      <c r="N101" s="156"/>
      <c r="O101" s="156"/>
      <c r="P101" s="156"/>
      <c r="Q101" s="156"/>
      <c r="R101" s="156"/>
    </row>
    <row r="102" spans="1:18" s="155" customFormat="1" ht="11.25" customHeight="1" x14ac:dyDescent="0.15">
      <c r="A102" s="682" t="s">
        <v>2433</v>
      </c>
      <c r="B102" s="682"/>
      <c r="C102" s="682"/>
      <c r="D102" s="682"/>
      <c r="E102" s="158"/>
      <c r="F102" s="158"/>
      <c r="G102" s="158"/>
      <c r="H102" s="156"/>
      <c r="I102" s="156"/>
      <c r="J102" s="156"/>
      <c r="K102" s="156"/>
      <c r="L102" s="156"/>
      <c r="M102" s="156"/>
      <c r="N102" s="156"/>
      <c r="O102" s="156"/>
      <c r="P102" s="156"/>
      <c r="Q102" s="156"/>
      <c r="R102" s="156"/>
    </row>
    <row r="103" spans="1:18" s="155" customFormat="1" ht="11.25" customHeight="1" x14ac:dyDescent="0.15">
      <c r="A103" s="682" t="s">
        <v>2434</v>
      </c>
      <c r="B103" s="682"/>
      <c r="C103" s="682"/>
      <c r="D103" s="682"/>
      <c r="E103" s="158"/>
      <c r="F103" s="158"/>
      <c r="G103" s="158"/>
      <c r="H103" s="156"/>
      <c r="I103" s="156"/>
      <c r="J103" s="156"/>
      <c r="K103" s="156"/>
      <c r="L103" s="156"/>
      <c r="M103" s="156"/>
      <c r="N103" s="156"/>
      <c r="O103" s="156"/>
      <c r="P103" s="156"/>
      <c r="Q103" s="156"/>
      <c r="R103" s="156"/>
    </row>
    <row r="104" spans="1:18" s="155" customFormat="1" ht="11.25" customHeight="1" x14ac:dyDescent="0.15">
      <c r="A104" s="682" t="s">
        <v>2435</v>
      </c>
      <c r="B104" s="682"/>
      <c r="C104" s="682"/>
      <c r="D104" s="682"/>
      <c r="E104" s="158"/>
      <c r="F104" s="158"/>
      <c r="G104" s="158"/>
      <c r="H104" s="156"/>
      <c r="I104" s="156"/>
      <c r="J104" s="156"/>
      <c r="K104" s="156"/>
      <c r="L104" s="156"/>
      <c r="M104" s="156"/>
      <c r="N104" s="156"/>
      <c r="O104" s="156"/>
      <c r="P104" s="156"/>
      <c r="Q104" s="156"/>
      <c r="R104" s="156"/>
    </row>
    <row r="105" spans="1:18" s="155" customFormat="1" ht="11.25" customHeight="1" x14ac:dyDescent="0.15">
      <c r="A105" s="681" t="s">
        <v>1688</v>
      </c>
      <c r="B105" s="681"/>
      <c r="C105" s="681"/>
      <c r="D105" s="681"/>
      <c r="E105" s="158"/>
      <c r="F105" s="158"/>
      <c r="G105" s="158"/>
      <c r="H105" s="156"/>
      <c r="I105" s="156"/>
      <c r="J105" s="156"/>
      <c r="K105" s="156"/>
      <c r="L105" s="156"/>
      <c r="M105" s="156"/>
      <c r="N105" s="156"/>
      <c r="O105" s="156"/>
      <c r="P105" s="156"/>
      <c r="Q105" s="156"/>
      <c r="R105" s="156"/>
    </row>
    <row r="106" spans="1:18" s="155" customFormat="1" ht="11.25" customHeight="1" x14ac:dyDescent="0.15">
      <c r="A106" s="681" t="s">
        <v>2436</v>
      </c>
      <c r="B106" s="681"/>
      <c r="C106" s="681"/>
      <c r="D106" s="681"/>
      <c r="E106" s="158"/>
      <c r="F106" s="158"/>
      <c r="G106" s="158"/>
      <c r="H106" s="156"/>
      <c r="I106" s="156"/>
      <c r="J106" s="156"/>
      <c r="K106" s="156"/>
      <c r="L106" s="156"/>
      <c r="M106" s="156"/>
      <c r="N106" s="156"/>
      <c r="O106" s="156"/>
      <c r="P106" s="156"/>
      <c r="Q106" s="156"/>
      <c r="R106" s="156"/>
    </row>
    <row r="107" spans="1:18" ht="11.25" customHeight="1" x14ac:dyDescent="0.15">
      <c r="A107" s="681" t="s">
        <v>1689</v>
      </c>
      <c r="B107" s="681"/>
      <c r="C107" s="681"/>
      <c r="D107" s="681"/>
    </row>
    <row r="108" spans="1:18" ht="11.25" customHeight="1" x14ac:dyDescent="0.15">
      <c r="A108" s="681" t="s">
        <v>2437</v>
      </c>
      <c r="B108" s="681"/>
      <c r="C108" s="681"/>
      <c r="D108" s="681"/>
    </row>
    <row r="109" spans="1:18" ht="11.25" customHeight="1" x14ac:dyDescent="0.15">
      <c r="A109" s="681" t="s">
        <v>1690</v>
      </c>
      <c r="B109" s="681"/>
      <c r="C109" s="681"/>
      <c r="D109" s="681"/>
    </row>
    <row r="110" spans="1:18" ht="11.25" customHeight="1" x14ac:dyDescent="0.15">
      <c r="A110" s="681" t="s">
        <v>2438</v>
      </c>
      <c r="B110" s="681"/>
      <c r="C110" s="681"/>
      <c r="D110" s="681"/>
    </row>
    <row r="111" spans="1:18" ht="11.25" customHeight="1" x14ac:dyDescent="0.15">
      <c r="A111" s="683"/>
      <c r="B111" s="683"/>
      <c r="C111" s="683"/>
      <c r="D111" s="683"/>
    </row>
    <row r="112" spans="1:18" ht="11.25" customHeight="1" x14ac:dyDescent="0.15">
      <c r="A112" s="682" t="s">
        <v>2407</v>
      </c>
      <c r="B112" s="682"/>
      <c r="C112" s="682"/>
      <c r="D112" s="682"/>
    </row>
    <row r="113" spans="1:26" s="155" customFormat="1" ht="11.25" customHeight="1" x14ac:dyDescent="0.15">
      <c r="A113" s="682" t="s">
        <v>2706</v>
      </c>
      <c r="B113" s="682"/>
      <c r="C113" s="682"/>
      <c r="D113" s="682"/>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row>
    <row r="114" spans="1:26" s="155" customFormat="1" ht="11.25" customHeight="1" x14ac:dyDescent="0.15">
      <c r="A114" s="109"/>
      <c r="B114" s="109"/>
      <c r="C114" s="109"/>
      <c r="D114" s="109"/>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row>
    <row r="115" spans="1:26" s="155" customFormat="1" ht="11.25" customHeight="1" x14ac:dyDescent="0.15">
      <c r="A115" s="109"/>
      <c r="B115" s="109"/>
      <c r="C115" s="109"/>
      <c r="D115" s="109"/>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row>
    <row r="116" spans="1:26" x14ac:dyDescent="0.15">
      <c r="A116" s="109"/>
    </row>
    <row r="117" spans="1:26" x14ac:dyDescent="0.15">
      <c r="A117" s="109"/>
    </row>
    <row r="118" spans="1:26" x14ac:dyDescent="0.15">
      <c r="A118" s="109"/>
    </row>
    <row r="119" spans="1:26" x14ac:dyDescent="0.15">
      <c r="A119" s="109"/>
    </row>
    <row r="120" spans="1:26" x14ac:dyDescent="0.15">
      <c r="A120" s="109"/>
    </row>
    <row r="121" spans="1:26" x14ac:dyDescent="0.15">
      <c r="A121" s="109"/>
    </row>
    <row r="122" spans="1:26" x14ac:dyDescent="0.15">
      <c r="A122" s="109"/>
    </row>
    <row r="123" spans="1:26" x14ac:dyDescent="0.15">
      <c r="A123" s="109"/>
    </row>
    <row r="124" spans="1:26" x14ac:dyDescent="0.15">
      <c r="A124" s="109"/>
    </row>
    <row r="125" spans="1:26" x14ac:dyDescent="0.15">
      <c r="A125" s="109"/>
    </row>
    <row r="126" spans="1:26" x14ac:dyDescent="0.15">
      <c r="A126" s="109"/>
    </row>
    <row r="127" spans="1:26" x14ac:dyDescent="0.15">
      <c r="A127" s="109"/>
    </row>
    <row r="128" spans="1:26" x14ac:dyDescent="0.15">
      <c r="A128" s="109"/>
    </row>
    <row r="129" spans="1:1" x14ac:dyDescent="0.15">
      <c r="A129" s="109"/>
    </row>
    <row r="130" spans="1:1" x14ac:dyDescent="0.15">
      <c r="A130" s="109"/>
    </row>
    <row r="131" spans="1:1" x14ac:dyDescent="0.15">
      <c r="A131" s="109"/>
    </row>
    <row r="132" spans="1:1" x14ac:dyDescent="0.15">
      <c r="A132" s="109"/>
    </row>
    <row r="133" spans="1:1" x14ac:dyDescent="0.15">
      <c r="A133" s="109"/>
    </row>
    <row r="134" spans="1:1" x14ac:dyDescent="0.15">
      <c r="A134" s="109"/>
    </row>
    <row r="135" spans="1:1" x14ac:dyDescent="0.15">
      <c r="A135" s="109"/>
    </row>
    <row r="136" spans="1:1" x14ac:dyDescent="0.15">
      <c r="A136" s="109"/>
    </row>
    <row r="137" spans="1:1" x14ac:dyDescent="0.15">
      <c r="A137" s="109"/>
    </row>
    <row r="138" spans="1:1" x14ac:dyDescent="0.15">
      <c r="A138" s="109"/>
    </row>
    <row r="139" spans="1:1" x14ac:dyDescent="0.15">
      <c r="A139" s="109"/>
    </row>
    <row r="140" spans="1:1" x14ac:dyDescent="0.15">
      <c r="A140" s="109"/>
    </row>
    <row r="141" spans="1:1" x14ac:dyDescent="0.15">
      <c r="A141" s="109"/>
    </row>
    <row r="142" spans="1:1" x14ac:dyDescent="0.15">
      <c r="A142" s="109"/>
    </row>
    <row r="143" spans="1:1" x14ac:dyDescent="0.15">
      <c r="A143" s="109"/>
    </row>
    <row r="144" spans="1:1" x14ac:dyDescent="0.15">
      <c r="A144" s="109"/>
    </row>
    <row r="145" spans="1:1" x14ac:dyDescent="0.15">
      <c r="A145" s="109"/>
    </row>
    <row r="146" spans="1:1" x14ac:dyDescent="0.15">
      <c r="A146" s="109"/>
    </row>
    <row r="147" spans="1:1" x14ac:dyDescent="0.15">
      <c r="A147" s="109"/>
    </row>
    <row r="148" spans="1:1" x14ac:dyDescent="0.15">
      <c r="A148" s="109"/>
    </row>
    <row r="149" spans="1:1" x14ac:dyDescent="0.15">
      <c r="A149" s="109"/>
    </row>
    <row r="150" spans="1:1" x14ac:dyDescent="0.15">
      <c r="A150" s="109"/>
    </row>
    <row r="151" spans="1:1" x14ac:dyDescent="0.15">
      <c r="A151" s="109"/>
    </row>
    <row r="152" spans="1:1" x14ac:dyDescent="0.15">
      <c r="A152" s="109"/>
    </row>
    <row r="153" spans="1:1" x14ac:dyDescent="0.15">
      <c r="A153" s="109"/>
    </row>
    <row r="154" spans="1:1" x14ac:dyDescent="0.15">
      <c r="A154" s="109"/>
    </row>
    <row r="155" spans="1:1" x14ac:dyDescent="0.15">
      <c r="A155" s="109"/>
    </row>
    <row r="156" spans="1:1" x14ac:dyDescent="0.15">
      <c r="A156" s="109"/>
    </row>
    <row r="157" spans="1:1" x14ac:dyDescent="0.15">
      <c r="A157" s="109"/>
    </row>
    <row r="158" spans="1:1" x14ac:dyDescent="0.15">
      <c r="A158" s="109"/>
    </row>
    <row r="159" spans="1:1" x14ac:dyDescent="0.15">
      <c r="A159" s="109"/>
    </row>
    <row r="160" spans="1:1" x14ac:dyDescent="0.15">
      <c r="A160" s="109"/>
    </row>
    <row r="161" spans="1:1" x14ac:dyDescent="0.15">
      <c r="A161" s="109"/>
    </row>
    <row r="162" spans="1:1" x14ac:dyDescent="0.15">
      <c r="A162" s="109"/>
    </row>
    <row r="163" spans="1:1" x14ac:dyDescent="0.15">
      <c r="A163" s="109"/>
    </row>
    <row r="164" spans="1:1" x14ac:dyDescent="0.15">
      <c r="A164" s="109"/>
    </row>
    <row r="165" spans="1:1" x14ac:dyDescent="0.15">
      <c r="A165" s="109"/>
    </row>
    <row r="166" spans="1:1" x14ac:dyDescent="0.15">
      <c r="A166" s="109"/>
    </row>
    <row r="167" spans="1:1" x14ac:dyDescent="0.15">
      <c r="A167" s="109"/>
    </row>
    <row r="168" spans="1:1" x14ac:dyDescent="0.15">
      <c r="A168" s="109"/>
    </row>
    <row r="169" spans="1:1" x14ac:dyDescent="0.15">
      <c r="A169" s="109"/>
    </row>
    <row r="170" spans="1:1" x14ac:dyDescent="0.15">
      <c r="A170" s="109"/>
    </row>
    <row r="171" spans="1:1" x14ac:dyDescent="0.15">
      <c r="A171" s="109"/>
    </row>
    <row r="172" spans="1:1" x14ac:dyDescent="0.15">
      <c r="A172" s="109"/>
    </row>
    <row r="173" spans="1:1" x14ac:dyDescent="0.15">
      <c r="A173" s="109"/>
    </row>
    <row r="174" spans="1:1" x14ac:dyDescent="0.15">
      <c r="A174" s="109"/>
    </row>
    <row r="175" spans="1:1" x14ac:dyDescent="0.15">
      <c r="A175" s="109"/>
    </row>
    <row r="176" spans="1:1" x14ac:dyDescent="0.15">
      <c r="A176" s="109"/>
    </row>
    <row r="177" spans="1:1" x14ac:dyDescent="0.15">
      <c r="A177" s="109"/>
    </row>
    <row r="178" spans="1:1" x14ac:dyDescent="0.15">
      <c r="A178" s="109"/>
    </row>
    <row r="179" spans="1:1" x14ac:dyDescent="0.15">
      <c r="A179" s="109"/>
    </row>
    <row r="180" spans="1:1" x14ac:dyDescent="0.15">
      <c r="A180" s="109"/>
    </row>
    <row r="181" spans="1:1" x14ac:dyDescent="0.15">
      <c r="A181" s="109"/>
    </row>
    <row r="182" spans="1:1" x14ac:dyDescent="0.15">
      <c r="A182" s="109"/>
    </row>
    <row r="183" spans="1:1" x14ac:dyDescent="0.15">
      <c r="A183" s="109"/>
    </row>
    <row r="184" spans="1:1" x14ac:dyDescent="0.15">
      <c r="A184" s="109"/>
    </row>
    <row r="185" spans="1:1" x14ac:dyDescent="0.15">
      <c r="A185" s="109"/>
    </row>
    <row r="186" spans="1:1" x14ac:dyDescent="0.15">
      <c r="A186" s="109"/>
    </row>
    <row r="187" spans="1:1" x14ac:dyDescent="0.15">
      <c r="A187" s="109"/>
    </row>
    <row r="188" spans="1:1" x14ac:dyDescent="0.15">
      <c r="A188" s="109"/>
    </row>
    <row r="189" spans="1:1" x14ac:dyDescent="0.15">
      <c r="A189" s="109"/>
    </row>
    <row r="190" spans="1:1" x14ac:dyDescent="0.15">
      <c r="A190" s="109"/>
    </row>
    <row r="191" spans="1:1" x14ac:dyDescent="0.15">
      <c r="A191" s="109"/>
    </row>
    <row r="192" spans="1:1" x14ac:dyDescent="0.15">
      <c r="A192" s="109"/>
    </row>
    <row r="193" spans="1:1" x14ac:dyDescent="0.15">
      <c r="A193" s="109"/>
    </row>
    <row r="194" spans="1:1" x14ac:dyDescent="0.15">
      <c r="A194" s="109"/>
    </row>
    <row r="195" spans="1:1" x14ac:dyDescent="0.15">
      <c r="A195" s="109"/>
    </row>
    <row r="196" spans="1:1" x14ac:dyDescent="0.15">
      <c r="A196" s="109"/>
    </row>
    <row r="197" spans="1:1" x14ac:dyDescent="0.15">
      <c r="A197" s="109"/>
    </row>
    <row r="198" spans="1:1" x14ac:dyDescent="0.15">
      <c r="A198" s="109"/>
    </row>
    <row r="199" spans="1:1" x14ac:dyDescent="0.15">
      <c r="A199" s="109"/>
    </row>
    <row r="200" spans="1:1" x14ac:dyDescent="0.15">
      <c r="A200" s="109"/>
    </row>
    <row r="201" spans="1:1" x14ac:dyDescent="0.15">
      <c r="A201" s="109"/>
    </row>
    <row r="202" spans="1:1" x14ac:dyDescent="0.15">
      <c r="A202" s="109"/>
    </row>
    <row r="203" spans="1:1" x14ac:dyDescent="0.15">
      <c r="A203" s="109"/>
    </row>
    <row r="204" spans="1:1" x14ac:dyDescent="0.15">
      <c r="A204" s="109"/>
    </row>
    <row r="205" spans="1:1" x14ac:dyDescent="0.15">
      <c r="A205" s="109"/>
    </row>
    <row r="206" spans="1:1" x14ac:dyDescent="0.15">
      <c r="A206" s="109"/>
    </row>
    <row r="207" spans="1:1" x14ac:dyDescent="0.15">
      <c r="A207" s="109"/>
    </row>
    <row r="208" spans="1:1" x14ac:dyDescent="0.15">
      <c r="A208" s="109"/>
    </row>
    <row r="209" spans="1:1" x14ac:dyDescent="0.15">
      <c r="A209" s="109"/>
    </row>
    <row r="210" spans="1:1" x14ac:dyDescent="0.15">
      <c r="A210" s="109"/>
    </row>
    <row r="211" spans="1:1" x14ac:dyDescent="0.15">
      <c r="A211" s="109"/>
    </row>
  </sheetData>
  <sheetProtection algorithmName="SHA-512" hashValue="TACTrk3/zOkIcTIVOlzKJO/TnCKqymHn5T/TcycfipjRohSwV6laBRZZzrr1+nlmJJsEmDEapNOEgxebPlUH0w==" saltValue="d3WzBXgchA3y8FLQ3C0BYw==" spinCount="100000" sheet="1" objects="1" scenarios="1" selectLockedCells="1" selectUnlockedCells="1"/>
  <mergeCells count="97">
    <mergeCell ref="A7:D7"/>
    <mergeCell ref="B8:C8"/>
    <mergeCell ref="B9:B12"/>
    <mergeCell ref="A1:D1"/>
    <mergeCell ref="A2:D2"/>
    <mergeCell ref="A3:D3"/>
    <mergeCell ref="A4:D4"/>
    <mergeCell ref="A5:D5"/>
    <mergeCell ref="A6:D6"/>
    <mergeCell ref="A37:D37"/>
    <mergeCell ref="A30:D30"/>
    <mergeCell ref="A31:D31"/>
    <mergeCell ref="B13:B14"/>
    <mergeCell ref="B15:B18"/>
    <mergeCell ref="B19:B21"/>
    <mergeCell ref="B22:B23"/>
    <mergeCell ref="A32:D32"/>
    <mergeCell ref="A33:D33"/>
    <mergeCell ref="A34:D34"/>
    <mergeCell ref="A35:D35"/>
    <mergeCell ref="A36:D36"/>
    <mergeCell ref="A49:D49"/>
    <mergeCell ref="A38:D38"/>
    <mergeCell ref="A39:D39"/>
    <mergeCell ref="A40:D40"/>
    <mergeCell ref="A41:D41"/>
    <mergeCell ref="A42:D42"/>
    <mergeCell ref="A43:D43"/>
    <mergeCell ref="A44:D44"/>
    <mergeCell ref="A45:D45"/>
    <mergeCell ref="A46:D46"/>
    <mergeCell ref="A47:D47"/>
    <mergeCell ref="A48:D48"/>
    <mergeCell ref="A61:D61"/>
    <mergeCell ref="A50:D50"/>
    <mergeCell ref="A51:D51"/>
    <mergeCell ref="A52:D52"/>
    <mergeCell ref="A53:D53"/>
    <mergeCell ref="A54:D54"/>
    <mergeCell ref="A55:D55"/>
    <mergeCell ref="A56:D56"/>
    <mergeCell ref="A57:D57"/>
    <mergeCell ref="A58:D58"/>
    <mergeCell ref="A59:D59"/>
    <mergeCell ref="A60:D60"/>
    <mergeCell ref="A101:D101"/>
    <mergeCell ref="A62:D62"/>
    <mergeCell ref="A63:D63"/>
    <mergeCell ref="A64:D64"/>
    <mergeCell ref="A113:D113"/>
    <mergeCell ref="A112:D112"/>
    <mergeCell ref="A111:D111"/>
    <mergeCell ref="A110:D110"/>
    <mergeCell ref="A109:D109"/>
    <mergeCell ref="A108:D108"/>
    <mergeCell ref="A107:D107"/>
    <mergeCell ref="A106:D106"/>
    <mergeCell ref="A105:D105"/>
    <mergeCell ref="A104:D104"/>
    <mergeCell ref="A103:D103"/>
    <mergeCell ref="A102:D102"/>
    <mergeCell ref="A89:D89"/>
    <mergeCell ref="A100:D100"/>
    <mergeCell ref="A99:D99"/>
    <mergeCell ref="A98:D98"/>
    <mergeCell ref="A97:D97"/>
    <mergeCell ref="A96:D96"/>
    <mergeCell ref="A95:D95"/>
    <mergeCell ref="A94:D94"/>
    <mergeCell ref="A93:D93"/>
    <mergeCell ref="A92:D92"/>
    <mergeCell ref="A91:D91"/>
    <mergeCell ref="A90:D90"/>
    <mergeCell ref="A88:D88"/>
    <mergeCell ref="A87:D87"/>
    <mergeCell ref="A86:D86"/>
    <mergeCell ref="A65:D65"/>
    <mergeCell ref="A66:D66"/>
    <mergeCell ref="A67:D67"/>
    <mergeCell ref="A68:D68"/>
    <mergeCell ref="A69:D69"/>
    <mergeCell ref="A70:D70"/>
    <mergeCell ref="A71:D71"/>
    <mergeCell ref="A72:D72"/>
    <mergeCell ref="A73:D73"/>
    <mergeCell ref="A74:D74"/>
    <mergeCell ref="A75:D75"/>
    <mergeCell ref="A82:D82"/>
    <mergeCell ref="A84:D84"/>
    <mergeCell ref="A85:D85"/>
    <mergeCell ref="A76:D76"/>
    <mergeCell ref="A77:D77"/>
    <mergeCell ref="A78:D78"/>
    <mergeCell ref="A79:D79"/>
    <mergeCell ref="A80:D80"/>
    <mergeCell ref="A81:D81"/>
    <mergeCell ref="A83:D83"/>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249977111117893"/>
  </sheetPr>
  <dimension ref="A1:A22"/>
  <sheetViews>
    <sheetView workbookViewId="0"/>
  </sheetViews>
  <sheetFormatPr defaultRowHeight="13.5" x14ac:dyDescent="0.15"/>
  <cols>
    <col min="1" max="1" width="97.25" customWidth="1"/>
  </cols>
  <sheetData>
    <row r="1" spans="1:1" ht="23.25" customHeight="1" x14ac:dyDescent="0.15">
      <c r="A1" s="2" t="s">
        <v>625</v>
      </c>
    </row>
    <row r="2" spans="1:1" ht="18" customHeight="1" x14ac:dyDescent="0.15">
      <c r="A2" s="5" t="s">
        <v>611</v>
      </c>
    </row>
    <row r="3" spans="1:1" ht="39.950000000000003" customHeight="1" x14ac:dyDescent="0.15">
      <c r="A3" s="12" t="s">
        <v>1849</v>
      </c>
    </row>
    <row r="4" spans="1:1" ht="18" customHeight="1" x14ac:dyDescent="0.15">
      <c r="A4" s="5" t="s">
        <v>612</v>
      </c>
    </row>
    <row r="5" spans="1:1" ht="24.95" customHeight="1" x14ac:dyDescent="0.15">
      <c r="A5" s="4" t="s">
        <v>610</v>
      </c>
    </row>
    <row r="6" spans="1:1" ht="18" customHeight="1" x14ac:dyDescent="0.15">
      <c r="A6" s="5" t="s">
        <v>1848</v>
      </c>
    </row>
    <row r="7" spans="1:1" ht="39.950000000000003" customHeight="1" x14ac:dyDescent="0.15">
      <c r="A7" s="12" t="s">
        <v>504</v>
      </c>
    </row>
    <row r="8" spans="1:1" ht="18" customHeight="1" x14ac:dyDescent="0.15">
      <c r="A8" s="5" t="s">
        <v>1847</v>
      </c>
    </row>
    <row r="9" spans="1:1" ht="39.950000000000003" customHeight="1" x14ac:dyDescent="0.15">
      <c r="A9" s="12" t="s">
        <v>504</v>
      </c>
    </row>
    <row r="10" spans="1:1" ht="18" customHeight="1" x14ac:dyDescent="0.15">
      <c r="A10" s="5" t="s">
        <v>613</v>
      </c>
    </row>
    <row r="11" spans="1:1" ht="24.95" customHeight="1" x14ac:dyDescent="0.15">
      <c r="A11" s="12" t="s">
        <v>503</v>
      </c>
    </row>
    <row r="12" spans="1:1" ht="18" customHeight="1" x14ac:dyDescent="0.15">
      <c r="A12" s="5" t="s">
        <v>614</v>
      </c>
    </row>
    <row r="13" spans="1:1" ht="50.1" customHeight="1" x14ac:dyDescent="0.15">
      <c r="A13" s="12" t="s">
        <v>715</v>
      </c>
    </row>
    <row r="14" spans="1:1" ht="18" customHeight="1" x14ac:dyDescent="0.15">
      <c r="A14" s="3"/>
    </row>
    <row r="15" spans="1:1" ht="18" customHeight="1" x14ac:dyDescent="0.15">
      <c r="A15" s="1"/>
    </row>
    <row r="16" spans="1:1" ht="39.950000000000003" customHeight="1" x14ac:dyDescent="0.15">
      <c r="A16" s="1"/>
    </row>
    <row r="17" spans="1:1" ht="18" customHeight="1" x14ac:dyDescent="0.15">
      <c r="A17" s="1"/>
    </row>
    <row r="18" spans="1:1" x14ac:dyDescent="0.15">
      <c r="A18" s="1"/>
    </row>
    <row r="19" spans="1:1" x14ac:dyDescent="0.15">
      <c r="A19" s="1"/>
    </row>
    <row r="20" spans="1:1" x14ac:dyDescent="0.15">
      <c r="A20" s="1"/>
    </row>
    <row r="21" spans="1:1" x14ac:dyDescent="0.15">
      <c r="A21" s="1"/>
    </row>
    <row r="22" spans="1:1" x14ac:dyDescent="0.15">
      <c r="A22" s="1"/>
    </row>
  </sheetData>
  <sheetProtection password="CCA0" sheet="1" objects="1" scenarios="1"/>
  <phoneticPr fontId="3"/>
  <pageMargins left="0.75" right="0.75" top="1" bottom="1" header="0.51200000000000001" footer="0.51200000000000001"/>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269"/>
  <sheetViews>
    <sheetView workbookViewId="0"/>
  </sheetViews>
  <sheetFormatPr defaultColWidth="9" defaultRowHeight="13.5" x14ac:dyDescent="0.15"/>
  <cols>
    <col min="1" max="1" width="42" style="14" customWidth="1"/>
    <col min="2" max="16384" width="9" style="14"/>
  </cols>
  <sheetData>
    <row r="1" spans="1:1" x14ac:dyDescent="0.15">
      <c r="A1" s="14" t="s">
        <v>650</v>
      </c>
    </row>
    <row r="2" spans="1:1" x14ac:dyDescent="0.15">
      <c r="A2" s="17" t="s">
        <v>506</v>
      </c>
    </row>
    <row r="3" spans="1:1" x14ac:dyDescent="0.15">
      <c r="A3" s="17" t="s">
        <v>639</v>
      </c>
    </row>
    <row r="4" spans="1:1" x14ac:dyDescent="0.15">
      <c r="A4" s="17"/>
    </row>
    <row r="5" spans="1:1" x14ac:dyDescent="0.15">
      <c r="A5" s="17" t="s">
        <v>507</v>
      </c>
    </row>
    <row r="6" spans="1:1" x14ac:dyDescent="0.15">
      <c r="A6" s="17">
        <f>sheet2!B6</f>
        <v>0</v>
      </c>
    </row>
    <row r="7" spans="1:1" x14ac:dyDescent="0.15">
      <c r="A7" s="17"/>
    </row>
    <row r="8" spans="1:1" x14ac:dyDescent="0.15">
      <c r="A8" s="17" t="s">
        <v>508</v>
      </c>
    </row>
    <row r="9" spans="1:1" x14ac:dyDescent="0.15">
      <c r="A9" s="17" t="str">
        <f>CONCATENATE(sheet2!B6,sheet2!B7,sheet2!B21)</f>
        <v>000</v>
      </c>
    </row>
    <row r="10" spans="1:1" x14ac:dyDescent="0.15">
      <c r="A10" s="17"/>
    </row>
    <row r="11" spans="1:1" x14ac:dyDescent="0.15">
      <c r="A11" s="17" t="s">
        <v>509</v>
      </c>
    </row>
    <row r="12" spans="1:1" x14ac:dyDescent="0.15">
      <c r="A12" s="17" t="str">
        <f>sheet2!B9</f>
        <v>〒</v>
      </c>
    </row>
    <row r="13" spans="1:1" x14ac:dyDescent="0.15">
      <c r="A13" s="17"/>
    </row>
    <row r="14" spans="1:1" x14ac:dyDescent="0.15">
      <c r="A14" s="17" t="s">
        <v>510</v>
      </c>
    </row>
    <row r="15" spans="1:1" x14ac:dyDescent="0.15">
      <c r="A15" s="17">
        <f>sheet2!B8</f>
        <v>0</v>
      </c>
    </row>
    <row r="16" spans="1:1" x14ac:dyDescent="0.15">
      <c r="A16" s="17"/>
    </row>
    <row r="17" spans="1:1" x14ac:dyDescent="0.15">
      <c r="A17" s="17" t="s">
        <v>511</v>
      </c>
    </row>
    <row r="18" spans="1:1" x14ac:dyDescent="0.15">
      <c r="A18" s="17">
        <f>sheet2!B10</f>
        <v>0</v>
      </c>
    </row>
    <row r="19" spans="1:1" x14ac:dyDescent="0.15">
      <c r="A19" s="17"/>
    </row>
    <row r="20" spans="1:1" x14ac:dyDescent="0.15">
      <c r="A20" s="17" t="s">
        <v>512</v>
      </c>
    </row>
    <row r="21" spans="1:1" x14ac:dyDescent="0.15">
      <c r="A21" s="17">
        <f>sheet2!B11</f>
        <v>0</v>
      </c>
    </row>
    <row r="22" spans="1:1" x14ac:dyDescent="0.15">
      <c r="A22" s="17"/>
    </row>
    <row r="23" spans="1:1" x14ac:dyDescent="0.15">
      <c r="A23" s="17" t="s">
        <v>502</v>
      </c>
    </row>
    <row r="24" spans="1:1" x14ac:dyDescent="0.15">
      <c r="A24" s="17">
        <f>sheet2!B12</f>
        <v>0</v>
      </c>
    </row>
    <row r="25" spans="1:1" x14ac:dyDescent="0.15">
      <c r="A25" s="17"/>
    </row>
    <row r="26" spans="1:1" x14ac:dyDescent="0.15">
      <c r="A26" s="14" t="s">
        <v>661</v>
      </c>
    </row>
    <row r="27" spans="1:1" x14ac:dyDescent="0.15">
      <c r="A27" s="18" t="s">
        <v>514</v>
      </c>
    </row>
    <row r="28" spans="1:1" x14ac:dyDescent="0.15">
      <c r="A28" s="18">
        <f>sheet2!B49</f>
        <v>0</v>
      </c>
    </row>
    <row r="29" spans="1:1" x14ac:dyDescent="0.15">
      <c r="A29" s="18">
        <f>sheet2!C49</f>
        <v>0</v>
      </c>
    </row>
    <row r="30" spans="1:1" x14ac:dyDescent="0.15">
      <c r="A30" s="18" t="s">
        <v>515</v>
      </c>
    </row>
    <row r="31" spans="1:1" x14ac:dyDescent="0.15">
      <c r="A31" s="18">
        <f>sheet2!B50</f>
        <v>0</v>
      </c>
    </row>
    <row r="32" spans="1:1" x14ac:dyDescent="0.15">
      <c r="A32" s="18">
        <f>sheet2!C50</f>
        <v>0</v>
      </c>
    </row>
    <row r="33" spans="1:1" x14ac:dyDescent="0.15">
      <c r="A33" s="18" t="s">
        <v>516</v>
      </c>
    </row>
    <row r="34" spans="1:1" x14ac:dyDescent="0.15">
      <c r="A34" s="18">
        <f>sheet2!B51</f>
        <v>0</v>
      </c>
    </row>
    <row r="35" spans="1:1" x14ac:dyDescent="0.15">
      <c r="A35" s="18">
        <f>sheet2!C51</f>
        <v>0</v>
      </c>
    </row>
    <row r="36" spans="1:1" x14ac:dyDescent="0.15">
      <c r="A36" s="18" t="s">
        <v>517</v>
      </c>
    </row>
    <row r="37" spans="1:1" x14ac:dyDescent="0.15">
      <c r="A37" s="18">
        <f>sheet2!B52</f>
        <v>0</v>
      </c>
    </row>
    <row r="38" spans="1:1" x14ac:dyDescent="0.15">
      <c r="A38" s="18">
        <f>sheet2!C52</f>
        <v>0</v>
      </c>
    </row>
    <row r="39" spans="1:1" x14ac:dyDescent="0.15">
      <c r="A39" s="18" t="s">
        <v>518</v>
      </c>
    </row>
    <row r="40" spans="1:1" x14ac:dyDescent="0.15">
      <c r="A40" s="18">
        <f>sheet2!B53</f>
        <v>0</v>
      </c>
    </row>
    <row r="41" spans="1:1" x14ac:dyDescent="0.15">
      <c r="A41" s="18">
        <f>sheet2!C53</f>
        <v>0</v>
      </c>
    </row>
    <row r="42" spans="1:1" x14ac:dyDescent="0.15">
      <c r="A42" s="18" t="s">
        <v>519</v>
      </c>
    </row>
    <row r="43" spans="1:1" x14ac:dyDescent="0.15">
      <c r="A43" s="18">
        <f>sheet2!B54</f>
        <v>0</v>
      </c>
    </row>
    <row r="44" spans="1:1" x14ac:dyDescent="0.15">
      <c r="A44" s="18">
        <f>sheet2!C54</f>
        <v>0</v>
      </c>
    </row>
    <row r="45" spans="1:1" x14ac:dyDescent="0.15">
      <c r="A45" s="18" t="s">
        <v>520</v>
      </c>
    </row>
    <row r="46" spans="1:1" x14ac:dyDescent="0.15">
      <c r="A46" s="18">
        <f>sheet2!B55</f>
        <v>0</v>
      </c>
    </row>
    <row r="47" spans="1:1" x14ac:dyDescent="0.15">
      <c r="A47" s="18">
        <f>sheet2!C55</f>
        <v>0</v>
      </c>
    </row>
    <row r="48" spans="1:1" x14ac:dyDescent="0.15">
      <c r="A48" s="18" t="s">
        <v>521</v>
      </c>
    </row>
    <row r="49" spans="1:1" x14ac:dyDescent="0.15">
      <c r="A49" s="18">
        <f>sheet2!B56</f>
        <v>0</v>
      </c>
    </row>
    <row r="50" spans="1:1" x14ac:dyDescent="0.15">
      <c r="A50" s="18">
        <f>sheet2!C56</f>
        <v>0</v>
      </c>
    </row>
    <row r="51" spans="1:1" x14ac:dyDescent="0.15">
      <c r="A51" s="18" t="s">
        <v>522</v>
      </c>
    </row>
    <row r="52" spans="1:1" x14ac:dyDescent="0.15">
      <c r="A52" s="18">
        <f>sheet2!B57</f>
        <v>0</v>
      </c>
    </row>
    <row r="53" spans="1:1" x14ac:dyDescent="0.15">
      <c r="A53" s="18">
        <f>sheet2!C57</f>
        <v>0</v>
      </c>
    </row>
    <row r="54" spans="1:1" x14ac:dyDescent="0.15">
      <c r="A54" s="18" t="s">
        <v>523</v>
      </c>
    </row>
    <row r="55" spans="1:1" x14ac:dyDescent="0.15">
      <c r="A55" s="18">
        <f>sheet2!B58</f>
        <v>0</v>
      </c>
    </row>
    <row r="56" spans="1:1" x14ac:dyDescent="0.15">
      <c r="A56" s="18">
        <f>sheet2!C58</f>
        <v>0</v>
      </c>
    </row>
    <row r="57" spans="1:1" x14ac:dyDescent="0.15">
      <c r="A57" s="18" t="s">
        <v>524</v>
      </c>
    </row>
    <row r="58" spans="1:1" x14ac:dyDescent="0.15">
      <c r="A58" s="18">
        <f>sheet2!B59</f>
        <v>0</v>
      </c>
    </row>
    <row r="59" spans="1:1" x14ac:dyDescent="0.15">
      <c r="A59" s="18">
        <f>sheet2!C59</f>
        <v>0</v>
      </c>
    </row>
    <row r="60" spans="1:1" x14ac:dyDescent="0.15">
      <c r="A60" s="18" t="s">
        <v>525</v>
      </c>
    </row>
    <row r="61" spans="1:1" x14ac:dyDescent="0.15">
      <c r="A61" s="18">
        <f>sheet2!B60</f>
        <v>0</v>
      </c>
    </row>
    <row r="62" spans="1:1" x14ac:dyDescent="0.15">
      <c r="A62" s="18">
        <f>sheet2!C60</f>
        <v>0</v>
      </c>
    </row>
    <row r="63" spans="1:1" x14ac:dyDescent="0.15">
      <c r="A63" s="18" t="s">
        <v>526</v>
      </c>
    </row>
    <row r="64" spans="1:1" x14ac:dyDescent="0.15">
      <c r="A64" s="18">
        <f>sheet2!B61</f>
        <v>0</v>
      </c>
    </row>
    <row r="65" spans="1:1" x14ac:dyDescent="0.15">
      <c r="A65" s="18">
        <f>sheet2!C61</f>
        <v>0</v>
      </c>
    </row>
    <row r="66" spans="1:1" x14ac:dyDescent="0.15">
      <c r="A66" s="18" t="s">
        <v>527</v>
      </c>
    </row>
    <row r="67" spans="1:1" x14ac:dyDescent="0.15">
      <c r="A67" s="18">
        <f>sheet2!B62</f>
        <v>0</v>
      </c>
    </row>
    <row r="68" spans="1:1" x14ac:dyDescent="0.15">
      <c r="A68" s="18">
        <f>sheet2!C62</f>
        <v>0</v>
      </c>
    </row>
    <row r="69" spans="1:1" x14ac:dyDescent="0.15">
      <c r="A69" s="18" t="s">
        <v>528</v>
      </c>
    </row>
    <row r="70" spans="1:1" x14ac:dyDescent="0.15">
      <c r="A70" s="18">
        <f>sheet2!B63</f>
        <v>0</v>
      </c>
    </row>
    <row r="71" spans="1:1" x14ac:dyDescent="0.15">
      <c r="A71" s="18">
        <f>sheet2!C63</f>
        <v>0</v>
      </c>
    </row>
    <row r="72" spans="1:1" x14ac:dyDescent="0.15">
      <c r="A72" s="18" t="s">
        <v>529</v>
      </c>
    </row>
    <row r="73" spans="1:1" x14ac:dyDescent="0.15">
      <c r="A73" s="18">
        <f>sheet2!B64</f>
        <v>0</v>
      </c>
    </row>
    <row r="74" spans="1:1" x14ac:dyDescent="0.15">
      <c r="A74" s="18">
        <f>sheet2!C64</f>
        <v>0</v>
      </c>
    </row>
    <row r="75" spans="1:1" x14ac:dyDescent="0.15">
      <c r="A75" s="18" t="s">
        <v>530</v>
      </c>
    </row>
    <row r="76" spans="1:1" x14ac:dyDescent="0.15">
      <c r="A76" s="18">
        <f>sheet2!B65</f>
        <v>0</v>
      </c>
    </row>
    <row r="77" spans="1:1" x14ac:dyDescent="0.15">
      <c r="A77" s="18">
        <f>sheet2!C65</f>
        <v>0</v>
      </c>
    </row>
    <row r="78" spans="1:1" x14ac:dyDescent="0.15">
      <c r="A78" s="18" t="s">
        <v>531</v>
      </c>
    </row>
    <row r="79" spans="1:1" x14ac:dyDescent="0.15">
      <c r="A79" s="18">
        <f>sheet2!B66</f>
        <v>0</v>
      </c>
    </row>
    <row r="80" spans="1:1" x14ac:dyDescent="0.15">
      <c r="A80" s="18">
        <f>sheet2!C66</f>
        <v>0</v>
      </c>
    </row>
    <row r="81" spans="1:1" x14ac:dyDescent="0.15">
      <c r="A81" s="18" t="s">
        <v>532</v>
      </c>
    </row>
    <row r="82" spans="1:1" x14ac:dyDescent="0.15">
      <c r="A82" s="18">
        <f>sheet2!B67</f>
        <v>0</v>
      </c>
    </row>
    <row r="83" spans="1:1" x14ac:dyDescent="0.15">
      <c r="A83" s="18">
        <f>sheet2!C67</f>
        <v>0</v>
      </c>
    </row>
    <row r="84" spans="1:1" x14ac:dyDescent="0.15">
      <c r="A84" s="18" t="s">
        <v>533</v>
      </c>
    </row>
    <row r="85" spans="1:1" x14ac:dyDescent="0.15">
      <c r="A85" s="18">
        <f>sheet2!B68</f>
        <v>0</v>
      </c>
    </row>
    <row r="86" spans="1:1" x14ac:dyDescent="0.15">
      <c r="A86" s="18">
        <f>sheet2!C68</f>
        <v>0</v>
      </c>
    </row>
    <row r="87" spans="1:1" x14ac:dyDescent="0.15">
      <c r="A87" s="17" t="s">
        <v>651</v>
      </c>
    </row>
    <row r="88" spans="1:1" x14ac:dyDescent="0.15">
      <c r="A88" s="17" t="s">
        <v>534</v>
      </c>
    </row>
    <row r="89" spans="1:1" x14ac:dyDescent="0.15">
      <c r="A89" s="17" t="s">
        <v>639</v>
      </c>
    </row>
    <row r="90" spans="1:1" x14ac:dyDescent="0.15">
      <c r="A90" s="17"/>
    </row>
    <row r="91" spans="1:1" x14ac:dyDescent="0.15">
      <c r="A91" s="17" t="s">
        <v>535</v>
      </c>
    </row>
    <row r="92" spans="1:1" x14ac:dyDescent="0.15">
      <c r="A92" s="17">
        <f>sheet2!B21</f>
        <v>0</v>
      </c>
    </row>
    <row r="93" spans="1:1" x14ac:dyDescent="0.15">
      <c r="A93" s="17"/>
    </row>
    <row r="94" spans="1:1" x14ac:dyDescent="0.15">
      <c r="A94" s="17" t="s">
        <v>536</v>
      </c>
    </row>
    <row r="95" spans="1:1" x14ac:dyDescent="0.15">
      <c r="A95" s="17" t="e">
        <f>CONCATENATE(sheet2!B22,sheet2!C22,sheet2!D22)</f>
        <v>#REF!</v>
      </c>
    </row>
    <row r="96" spans="1:1" x14ac:dyDescent="0.15">
      <c r="A96" s="17"/>
    </row>
    <row r="97" spans="1:1" x14ac:dyDescent="0.15">
      <c r="A97" s="17">
        <f>sheet2!C22</f>
        <v>0</v>
      </c>
    </row>
    <row r="98" spans="1:1" x14ac:dyDescent="0.15">
      <c r="A98" s="17"/>
    </row>
    <row r="99" spans="1:1" x14ac:dyDescent="0.15">
      <c r="A99" s="17" t="s">
        <v>537</v>
      </c>
    </row>
    <row r="100" spans="1:1" x14ac:dyDescent="0.15">
      <c r="A100" s="17">
        <f>sheet2!B8</f>
        <v>0</v>
      </c>
    </row>
    <row r="101" spans="1:1" x14ac:dyDescent="0.15">
      <c r="A101" s="17"/>
    </row>
    <row r="102" spans="1:1" x14ac:dyDescent="0.15">
      <c r="A102" s="17" t="s">
        <v>511</v>
      </c>
    </row>
    <row r="103" spans="1:1" x14ac:dyDescent="0.15">
      <c r="A103" s="17">
        <f>sheet2!B10</f>
        <v>0</v>
      </c>
    </row>
    <row r="104" spans="1:1" x14ac:dyDescent="0.15">
      <c r="A104" s="17"/>
    </row>
    <row r="105" spans="1:1" x14ac:dyDescent="0.15">
      <c r="A105" s="17" t="s">
        <v>512</v>
      </c>
    </row>
    <row r="106" spans="1:1" x14ac:dyDescent="0.15">
      <c r="A106" s="17">
        <f>sheet2!B11</f>
        <v>0</v>
      </c>
    </row>
    <row r="107" spans="1:1" x14ac:dyDescent="0.15">
      <c r="A107" s="17"/>
    </row>
    <row r="108" spans="1:1" x14ac:dyDescent="0.15">
      <c r="A108" s="17" t="s">
        <v>502</v>
      </c>
    </row>
    <row r="109" spans="1:1" x14ac:dyDescent="0.15">
      <c r="A109" s="17">
        <f>sheet2!B12</f>
        <v>0</v>
      </c>
    </row>
    <row r="110" spans="1:1" x14ac:dyDescent="0.15">
      <c r="A110" s="17"/>
    </row>
    <row r="111" spans="1:1" x14ac:dyDescent="0.15">
      <c r="A111" s="17" t="s">
        <v>653</v>
      </c>
    </row>
    <row r="112" spans="1:1" x14ac:dyDescent="0.15">
      <c r="A112" s="17"/>
    </row>
    <row r="113" spans="1:1" x14ac:dyDescent="0.15">
      <c r="A113" s="17"/>
    </row>
    <row r="114" spans="1:1" x14ac:dyDescent="0.15">
      <c r="A114" s="17"/>
    </row>
    <row r="115" spans="1:1" x14ac:dyDescent="0.15">
      <c r="A115" s="17"/>
    </row>
    <row r="116" spans="1:1" x14ac:dyDescent="0.15">
      <c r="A116" s="17"/>
    </row>
    <row r="117" spans="1:1" x14ac:dyDescent="0.15">
      <c r="A117" s="17" t="s">
        <v>538</v>
      </c>
    </row>
    <row r="118" spans="1:1" x14ac:dyDescent="0.15">
      <c r="A118" s="17" t="s">
        <v>640</v>
      </c>
    </row>
    <row r="119" spans="1:1" x14ac:dyDescent="0.15">
      <c r="A119" s="17"/>
    </row>
    <row r="120" spans="1:1" x14ac:dyDescent="0.15">
      <c r="A120" s="17" t="s">
        <v>496</v>
      </c>
    </row>
    <row r="121" spans="1:1" x14ac:dyDescent="0.15">
      <c r="A121" s="19" t="s">
        <v>658</v>
      </c>
    </row>
    <row r="122" spans="1:1" x14ac:dyDescent="0.15">
      <c r="A122" s="17">
        <f>A169</f>
        <v>0</v>
      </c>
    </row>
    <row r="123" spans="1:1" x14ac:dyDescent="0.15">
      <c r="A123" s="17">
        <f>A170</f>
        <v>0</v>
      </c>
    </row>
    <row r="124" spans="1:1" x14ac:dyDescent="0.15">
      <c r="A124" s="17">
        <f>A171</f>
        <v>0</v>
      </c>
    </row>
    <row r="125" spans="1:1" x14ac:dyDescent="0.15">
      <c r="A125" s="19" t="s">
        <v>658</v>
      </c>
    </row>
    <row r="126" spans="1:1" x14ac:dyDescent="0.15">
      <c r="A126" s="17">
        <f>A173</f>
        <v>0</v>
      </c>
    </row>
    <row r="127" spans="1:1" x14ac:dyDescent="0.15">
      <c r="A127" s="17">
        <f>A174</f>
        <v>0</v>
      </c>
    </row>
    <row r="128" spans="1:1" x14ac:dyDescent="0.15">
      <c r="A128" s="17">
        <f>A175</f>
        <v>0</v>
      </c>
    </row>
    <row r="129" spans="1:1" x14ac:dyDescent="0.15">
      <c r="A129" s="17"/>
    </row>
    <row r="130" spans="1:1" x14ac:dyDescent="0.15">
      <c r="A130" s="17" t="s">
        <v>654</v>
      </c>
    </row>
    <row r="131" spans="1:1" x14ac:dyDescent="0.15">
      <c r="A131" s="17" t="s">
        <v>639</v>
      </c>
    </row>
    <row r="132" spans="1:1" x14ac:dyDescent="0.15">
      <c r="A132" s="17"/>
    </row>
    <row r="133" spans="1:1" x14ac:dyDescent="0.15">
      <c r="A133" s="17" t="s">
        <v>539</v>
      </c>
    </row>
    <row r="134" spans="1:1" x14ac:dyDescent="0.15">
      <c r="A134" s="17" t="s">
        <v>639</v>
      </c>
    </row>
    <row r="135" spans="1:1" x14ac:dyDescent="0.15">
      <c r="A135" s="17"/>
    </row>
    <row r="136" spans="1:1" x14ac:dyDescent="0.15">
      <c r="A136" s="17" t="s">
        <v>655</v>
      </c>
    </row>
    <row r="137" spans="1:1" x14ac:dyDescent="0.15">
      <c r="A137" s="17" t="str">
        <f>sheet2!I3</f>
        <v>2026/選択/選択 0:00:00</v>
      </c>
    </row>
    <row r="139" spans="1:1" x14ac:dyDescent="0.15">
      <c r="A139" s="17" t="s">
        <v>656</v>
      </c>
    </row>
    <row r="140" spans="1:1" x14ac:dyDescent="0.15">
      <c r="A140" s="17" t="str">
        <f>sheet2!I4</f>
        <v>選択/選択/選択 23:59:59</v>
      </c>
    </row>
    <row r="141" spans="1:1" x14ac:dyDescent="0.15">
      <c r="A141" s="17"/>
    </row>
    <row r="142" spans="1:1" x14ac:dyDescent="0.15">
      <c r="A142" s="17" t="s">
        <v>652</v>
      </c>
    </row>
    <row r="143" spans="1:1" x14ac:dyDescent="0.15">
      <c r="A143" s="17" t="s">
        <v>638</v>
      </c>
    </row>
    <row r="144" spans="1:1" x14ac:dyDescent="0.15">
      <c r="A144" s="17" t="s">
        <v>641</v>
      </c>
    </row>
    <row r="145" spans="1:1" x14ac:dyDescent="0.15">
      <c r="A145" s="17"/>
    </row>
    <row r="146" spans="1:1" x14ac:dyDescent="0.15">
      <c r="A146" s="17"/>
    </row>
    <row r="147" spans="1:1" x14ac:dyDescent="0.15">
      <c r="A147" s="17" t="s">
        <v>540</v>
      </c>
    </row>
    <row r="148" spans="1:1" x14ac:dyDescent="0.15">
      <c r="A148" s="17" t="s">
        <v>657</v>
      </c>
    </row>
    <row r="149" spans="1:1" x14ac:dyDescent="0.15">
      <c r="A149" s="17" t="s">
        <v>642</v>
      </c>
    </row>
    <row r="150" spans="1:1" x14ac:dyDescent="0.15">
      <c r="A150" s="17"/>
    </row>
    <row r="151" spans="1:1" x14ac:dyDescent="0.15">
      <c r="A151" s="17"/>
    </row>
    <row r="152" spans="1:1" x14ac:dyDescent="0.15">
      <c r="A152" s="17" t="s">
        <v>541</v>
      </c>
    </row>
    <row r="153" spans="1:1" x14ac:dyDescent="0.15">
      <c r="A153" s="17" t="s">
        <v>542</v>
      </c>
    </row>
    <row r="154" spans="1:1" x14ac:dyDescent="0.15">
      <c r="A154" s="17" t="s">
        <v>543</v>
      </c>
    </row>
    <row r="155" spans="1:1" x14ac:dyDescent="0.15">
      <c r="A155" s="17"/>
    </row>
    <row r="156" spans="1:1" x14ac:dyDescent="0.15">
      <c r="A156" s="17"/>
    </row>
    <row r="157" spans="1:1" x14ac:dyDescent="0.15">
      <c r="A157" s="17"/>
    </row>
    <row r="158" spans="1:1" x14ac:dyDescent="0.15">
      <c r="A158" s="17" t="s">
        <v>544</v>
      </c>
    </row>
    <row r="159" spans="1:1" x14ac:dyDescent="0.15">
      <c r="A159" s="17"/>
    </row>
    <row r="160" spans="1:1" x14ac:dyDescent="0.15">
      <c r="A160" s="17"/>
    </row>
    <row r="161" spans="1:1" x14ac:dyDescent="0.15">
      <c r="A161" s="17"/>
    </row>
    <row r="162" spans="1:1" x14ac:dyDescent="0.15">
      <c r="A162" s="17" t="s">
        <v>545</v>
      </c>
    </row>
    <row r="163" spans="1:1" x14ac:dyDescent="0.15">
      <c r="A163" s="17"/>
    </row>
    <row r="164" spans="1:1" x14ac:dyDescent="0.15">
      <c r="A164" s="17"/>
    </row>
    <row r="165" spans="1:1" x14ac:dyDescent="0.15">
      <c r="A165" s="17"/>
    </row>
    <row r="166" spans="1:1" x14ac:dyDescent="0.15">
      <c r="A166" s="17" t="s">
        <v>546</v>
      </c>
    </row>
    <row r="167" spans="1:1" x14ac:dyDescent="0.15">
      <c r="A167" s="19" t="s">
        <v>645</v>
      </c>
    </row>
    <row r="168" spans="1:1" x14ac:dyDescent="0.15">
      <c r="A168" s="19" t="s">
        <v>658</v>
      </c>
    </row>
    <row r="169" spans="1:1" x14ac:dyDescent="0.15">
      <c r="A169" s="19">
        <f>sheet2!B23</f>
        <v>0</v>
      </c>
    </row>
    <row r="170" spans="1:1" x14ac:dyDescent="0.15">
      <c r="A170" s="19">
        <f>sheet2!C23</f>
        <v>0</v>
      </c>
    </row>
    <row r="171" spans="1:1" x14ac:dyDescent="0.15">
      <c r="A171" s="19">
        <f>sheet2!D23</f>
        <v>0</v>
      </c>
    </row>
    <row r="172" spans="1:1" x14ac:dyDescent="0.15">
      <c r="A172" s="19" t="s">
        <v>659</v>
      </c>
    </row>
    <row r="173" spans="1:1" x14ac:dyDescent="0.15">
      <c r="A173" s="19">
        <f>sheet2!B24</f>
        <v>0</v>
      </c>
    </row>
    <row r="174" spans="1:1" x14ac:dyDescent="0.15">
      <c r="A174" s="19">
        <f>sheet2!C24</f>
        <v>0</v>
      </c>
    </row>
    <row r="175" spans="1:1" x14ac:dyDescent="0.15">
      <c r="A175" s="19">
        <f>sheet2!D24</f>
        <v>0</v>
      </c>
    </row>
    <row r="176" spans="1:1" x14ac:dyDescent="0.15">
      <c r="A176" s="19" t="s">
        <v>660</v>
      </c>
    </row>
    <row r="177" spans="1:1" x14ac:dyDescent="0.15">
      <c r="A177" s="19">
        <f>sheet2!B21</f>
        <v>0</v>
      </c>
    </row>
    <row r="178" spans="1:1" x14ac:dyDescent="0.15">
      <c r="A178" s="19"/>
    </row>
    <row r="179" spans="1:1" x14ac:dyDescent="0.15">
      <c r="A179" s="19" t="s">
        <v>646</v>
      </c>
    </row>
    <row r="180" spans="1:1" x14ac:dyDescent="0.15">
      <c r="A180" s="19" t="s">
        <v>658</v>
      </c>
    </row>
    <row r="181" spans="1:1" x14ac:dyDescent="0.15">
      <c r="A181" s="20">
        <f>sheet2!B31</f>
        <v>0</v>
      </c>
    </row>
    <row r="182" spans="1:1" x14ac:dyDescent="0.15">
      <c r="A182" s="20">
        <f>sheet2!C31</f>
        <v>0</v>
      </c>
    </row>
    <row r="183" spans="1:1" x14ac:dyDescent="0.15">
      <c r="A183" s="20">
        <f>sheet2!D31</f>
        <v>0</v>
      </c>
    </row>
    <row r="184" spans="1:1" x14ac:dyDescent="0.15">
      <c r="A184" s="20" t="s">
        <v>659</v>
      </c>
    </row>
    <row r="185" spans="1:1" x14ac:dyDescent="0.15">
      <c r="A185" s="20">
        <f>sheet2!B32</f>
        <v>0</v>
      </c>
    </row>
    <row r="186" spans="1:1" x14ac:dyDescent="0.15">
      <c r="A186" s="20">
        <f>sheet2!C32</f>
        <v>0</v>
      </c>
    </row>
    <row r="187" spans="1:1" x14ac:dyDescent="0.15">
      <c r="A187" s="20">
        <f>sheet2!D32</f>
        <v>0</v>
      </c>
    </row>
    <row r="188" spans="1:1" x14ac:dyDescent="0.15">
      <c r="A188" s="20" t="s">
        <v>660</v>
      </c>
    </row>
    <row r="189" spans="1:1" x14ac:dyDescent="0.15">
      <c r="A189" s="20">
        <f>sheet2!B29</f>
        <v>0</v>
      </c>
    </row>
    <row r="190" spans="1:1" x14ac:dyDescent="0.15">
      <c r="A190" s="20"/>
    </row>
    <row r="191" spans="1:1" x14ac:dyDescent="0.15">
      <c r="A191" s="20" t="s">
        <v>647</v>
      </c>
    </row>
    <row r="192" spans="1:1" x14ac:dyDescent="0.15">
      <c r="A192" s="20" t="s">
        <v>658</v>
      </c>
    </row>
    <row r="193" spans="1:1" x14ac:dyDescent="0.15">
      <c r="A193" s="20" t="e">
        <f>sheet2!B35</f>
        <v>#REF!</v>
      </c>
    </row>
    <row r="194" spans="1:1" x14ac:dyDescent="0.15">
      <c r="A194" s="20" t="e">
        <f>sheet2!C35</f>
        <v>#REF!</v>
      </c>
    </row>
    <row r="195" spans="1:1" x14ac:dyDescent="0.15">
      <c r="A195" s="20" t="e">
        <f>sheet2!D35</f>
        <v>#REF!</v>
      </c>
    </row>
    <row r="196" spans="1:1" x14ac:dyDescent="0.15">
      <c r="A196" s="20" t="s">
        <v>659</v>
      </c>
    </row>
    <row r="197" spans="1:1" x14ac:dyDescent="0.15">
      <c r="A197" s="20" t="e">
        <f>sheet2!B36</f>
        <v>#REF!</v>
      </c>
    </row>
    <row r="198" spans="1:1" x14ac:dyDescent="0.15">
      <c r="A198" s="20" t="e">
        <f>sheet2!C36</f>
        <v>#REF!</v>
      </c>
    </row>
    <row r="199" spans="1:1" x14ac:dyDescent="0.15">
      <c r="A199" s="20" t="e">
        <f>sheet2!D36</f>
        <v>#REF!</v>
      </c>
    </row>
    <row r="200" spans="1:1" x14ac:dyDescent="0.15">
      <c r="A200" s="20" t="s">
        <v>660</v>
      </c>
    </row>
    <row r="201" spans="1:1" x14ac:dyDescent="0.15">
      <c r="A201" s="20">
        <f>sheet2!B33</f>
        <v>0</v>
      </c>
    </row>
    <row r="202" spans="1:1" x14ac:dyDescent="0.15">
      <c r="A202" s="20"/>
    </row>
    <row r="203" spans="1:1" x14ac:dyDescent="0.15">
      <c r="A203" s="20" t="s">
        <v>648</v>
      </c>
    </row>
    <row r="204" spans="1:1" x14ac:dyDescent="0.15">
      <c r="A204" s="20" t="s">
        <v>658</v>
      </c>
    </row>
    <row r="205" spans="1:1" x14ac:dyDescent="0.15">
      <c r="A205" s="20" t="e">
        <f>sheet2!B39</f>
        <v>#REF!</v>
      </c>
    </row>
    <row r="206" spans="1:1" x14ac:dyDescent="0.15">
      <c r="A206" s="20" t="e">
        <f>sheet2!C39</f>
        <v>#REF!</v>
      </c>
    </row>
    <row r="207" spans="1:1" x14ac:dyDescent="0.15">
      <c r="A207" s="20" t="e">
        <f>sheet2!D39</f>
        <v>#REF!</v>
      </c>
    </row>
    <row r="208" spans="1:1" x14ac:dyDescent="0.15">
      <c r="A208" s="20" t="s">
        <v>659</v>
      </c>
    </row>
    <row r="209" spans="1:1" x14ac:dyDescent="0.15">
      <c r="A209" s="20" t="e">
        <f>sheet2!B40</f>
        <v>#REF!</v>
      </c>
    </row>
    <row r="210" spans="1:1" x14ac:dyDescent="0.15">
      <c r="A210" s="20" t="e">
        <f>sheet2!C40</f>
        <v>#REF!</v>
      </c>
    </row>
    <row r="211" spans="1:1" x14ac:dyDescent="0.15">
      <c r="A211" s="20" t="e">
        <f>sheet2!D40</f>
        <v>#REF!</v>
      </c>
    </row>
    <row r="212" spans="1:1" x14ac:dyDescent="0.15">
      <c r="A212" s="20" t="s">
        <v>660</v>
      </c>
    </row>
    <row r="213" spans="1:1" x14ac:dyDescent="0.15">
      <c r="A213" s="20" t="e">
        <f>sheet2!B37</f>
        <v>#REF!</v>
      </c>
    </row>
    <row r="214" spans="1:1" x14ac:dyDescent="0.15">
      <c r="A214" s="20"/>
    </row>
    <row r="215" spans="1:1" x14ac:dyDescent="0.15">
      <c r="A215" s="20" t="s">
        <v>649</v>
      </c>
    </row>
    <row r="216" spans="1:1" x14ac:dyDescent="0.15">
      <c r="A216" s="20" t="s">
        <v>658</v>
      </c>
    </row>
    <row r="217" spans="1:1" x14ac:dyDescent="0.15">
      <c r="A217" s="20" t="e">
        <f>sheet2!B43</f>
        <v>#REF!</v>
      </c>
    </row>
    <row r="218" spans="1:1" x14ac:dyDescent="0.15">
      <c r="A218" s="20" t="e">
        <f>sheet2!C43</f>
        <v>#REF!</v>
      </c>
    </row>
    <row r="219" spans="1:1" x14ac:dyDescent="0.15">
      <c r="A219" s="20" t="e">
        <f>sheet2!D43</f>
        <v>#REF!</v>
      </c>
    </row>
    <row r="220" spans="1:1" x14ac:dyDescent="0.15">
      <c r="A220" s="20" t="s">
        <v>659</v>
      </c>
    </row>
    <row r="221" spans="1:1" x14ac:dyDescent="0.15">
      <c r="A221" s="20" t="e">
        <f>sheet2!B44</f>
        <v>#REF!</v>
      </c>
    </row>
    <row r="222" spans="1:1" x14ac:dyDescent="0.15">
      <c r="A222" s="20" t="e">
        <f>sheet2!C44</f>
        <v>#REF!</v>
      </c>
    </row>
    <row r="223" spans="1:1" x14ac:dyDescent="0.15">
      <c r="A223" s="20" t="e">
        <f>sheet2!D44</f>
        <v>#REF!</v>
      </c>
    </row>
    <row r="224" spans="1:1" x14ac:dyDescent="0.15">
      <c r="A224" s="20" t="s">
        <v>660</v>
      </c>
    </row>
    <row r="225" spans="1:1" x14ac:dyDescent="0.15">
      <c r="A225" s="21" t="e">
        <f>sheet2!B41</f>
        <v>#REF!</v>
      </c>
    </row>
    <row r="226" spans="1:1" x14ac:dyDescent="0.15">
      <c r="A226" s="21"/>
    </row>
    <row r="227" spans="1:1" x14ac:dyDescent="0.15">
      <c r="A227" s="17" t="s">
        <v>643</v>
      </c>
    </row>
    <row r="228" spans="1:1" x14ac:dyDescent="0.15">
      <c r="A228" s="19" t="s">
        <v>644</v>
      </c>
    </row>
    <row r="229" spans="1:1" x14ac:dyDescent="0.15">
      <c r="A229" s="19" t="s">
        <v>658</v>
      </c>
    </row>
    <row r="230" spans="1:1" x14ac:dyDescent="0.15">
      <c r="A230" s="20" t="e">
        <f>sheet2!B47</f>
        <v>#REF!</v>
      </c>
    </row>
    <row r="231" spans="1:1" x14ac:dyDescent="0.15">
      <c r="A231" s="20" t="e">
        <f>sheet2!C47</f>
        <v>#REF!</v>
      </c>
    </row>
    <row r="232" spans="1:1" x14ac:dyDescent="0.15">
      <c r="A232" s="20" t="e">
        <f>sheet2!D47</f>
        <v>#REF!</v>
      </c>
    </row>
    <row r="233" spans="1:1" x14ac:dyDescent="0.15">
      <c r="A233" s="20" t="s">
        <v>659</v>
      </c>
    </row>
    <row r="234" spans="1:1" x14ac:dyDescent="0.15">
      <c r="A234" s="20" t="e">
        <f>sheet2!B48</f>
        <v>#REF!</v>
      </c>
    </row>
    <row r="235" spans="1:1" x14ac:dyDescent="0.15">
      <c r="A235" s="20" t="e">
        <f>sheet2!C48</f>
        <v>#REF!</v>
      </c>
    </row>
    <row r="236" spans="1:1" x14ac:dyDescent="0.15">
      <c r="A236" s="20" t="e">
        <f>sheet2!D48</f>
        <v>#REF!</v>
      </c>
    </row>
    <row r="237" spans="1:1" x14ac:dyDescent="0.15">
      <c r="A237" s="20" t="s">
        <v>660</v>
      </c>
    </row>
    <row r="238" spans="1:1" x14ac:dyDescent="0.15">
      <c r="A238" s="20" t="e">
        <f>sheet2!B45</f>
        <v>#REF!</v>
      </c>
    </row>
    <row r="239" spans="1:1" x14ac:dyDescent="0.15">
      <c r="A239" s="20"/>
    </row>
    <row r="240" spans="1:1" x14ac:dyDescent="0.15">
      <c r="A240" s="17" t="s">
        <v>547</v>
      </c>
    </row>
    <row r="241" spans="1:1" x14ac:dyDescent="0.15">
      <c r="A241" s="20" t="s">
        <v>658</v>
      </c>
    </row>
    <row r="242" spans="1:1" x14ac:dyDescent="0.15">
      <c r="A242" s="20">
        <f>A169</f>
        <v>0</v>
      </c>
    </row>
    <row r="243" spans="1:1" x14ac:dyDescent="0.15">
      <c r="A243" s="20">
        <f>A170</f>
        <v>0</v>
      </c>
    </row>
    <row r="244" spans="1:1" x14ac:dyDescent="0.15">
      <c r="A244" s="20">
        <f>A171</f>
        <v>0</v>
      </c>
    </row>
    <row r="245" spans="1:1" x14ac:dyDescent="0.15">
      <c r="A245" s="20" t="s">
        <v>659</v>
      </c>
    </row>
    <row r="246" spans="1:1" x14ac:dyDescent="0.15">
      <c r="A246" s="20">
        <f>A173</f>
        <v>0</v>
      </c>
    </row>
    <row r="247" spans="1:1" x14ac:dyDescent="0.15">
      <c r="A247" s="20">
        <f>A174</f>
        <v>0</v>
      </c>
    </row>
    <row r="248" spans="1:1" x14ac:dyDescent="0.15">
      <c r="A248" s="20">
        <f>A175</f>
        <v>0</v>
      </c>
    </row>
    <row r="249" spans="1:1" x14ac:dyDescent="0.15">
      <c r="A249" s="20" t="s">
        <v>660</v>
      </c>
    </row>
    <row r="250" spans="1:1" x14ac:dyDescent="0.15">
      <c r="A250" s="20">
        <f>A177</f>
        <v>0</v>
      </c>
    </row>
    <row r="251" spans="1:1" x14ac:dyDescent="0.15">
      <c r="A251" s="20"/>
    </row>
    <row r="252" spans="1:1" x14ac:dyDescent="0.15">
      <c r="A252" s="18" t="s">
        <v>662</v>
      </c>
    </row>
    <row r="253" spans="1:1" x14ac:dyDescent="0.15">
      <c r="A253" s="18"/>
    </row>
    <row r="254" spans="1:1" x14ac:dyDescent="0.15">
      <c r="A254" s="18"/>
    </row>
    <row r="255" spans="1:1" x14ac:dyDescent="0.15">
      <c r="A255" s="18"/>
    </row>
    <row r="256" spans="1:1" x14ac:dyDescent="0.15">
      <c r="A256" s="18"/>
    </row>
    <row r="257" spans="1:1" x14ac:dyDescent="0.15">
      <c r="A257" s="18"/>
    </row>
    <row r="258" spans="1:1" x14ac:dyDescent="0.15">
      <c r="A258" s="18"/>
    </row>
    <row r="259" spans="1:1" x14ac:dyDescent="0.15">
      <c r="A259" s="18"/>
    </row>
    <row r="260" spans="1:1" x14ac:dyDescent="0.15">
      <c r="A260" s="18"/>
    </row>
    <row r="261" spans="1:1" x14ac:dyDescent="0.15">
      <c r="A261" s="18"/>
    </row>
    <row r="262" spans="1:1" x14ac:dyDescent="0.15">
      <c r="A262" s="18"/>
    </row>
    <row r="263" spans="1:1" x14ac:dyDescent="0.15">
      <c r="A263" s="18"/>
    </row>
    <row r="264" spans="1:1" x14ac:dyDescent="0.15">
      <c r="A264" s="18"/>
    </row>
    <row r="265" spans="1:1" x14ac:dyDescent="0.15">
      <c r="A265" s="18"/>
    </row>
    <row r="266" spans="1:1" x14ac:dyDescent="0.15">
      <c r="A266" s="18"/>
    </row>
    <row r="267" spans="1:1" x14ac:dyDescent="0.15">
      <c r="A267" s="18"/>
    </row>
    <row r="268" spans="1:1" x14ac:dyDescent="0.15">
      <c r="A268" s="18"/>
    </row>
    <row r="269" spans="1:1" x14ac:dyDescent="0.15">
      <c r="A269" s="18"/>
    </row>
  </sheetData>
  <phoneticPr fontId="3"/>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J188"/>
  <sheetViews>
    <sheetView workbookViewId="0"/>
  </sheetViews>
  <sheetFormatPr defaultColWidth="9" defaultRowHeight="13.5" x14ac:dyDescent="0.15"/>
  <cols>
    <col min="1" max="1" width="21" style="15" customWidth="1"/>
    <col min="2" max="2" width="10.5" style="15" customWidth="1"/>
    <col min="3" max="3" width="9" style="15"/>
    <col min="4" max="4" width="8.5" style="15" customWidth="1"/>
    <col min="5" max="5" width="9" style="15"/>
    <col min="6" max="6" width="7.5" style="15" customWidth="1"/>
    <col min="7" max="17" width="9" style="15"/>
    <col min="18" max="18" width="9" style="161"/>
    <col min="19" max="23" width="9" style="15"/>
    <col min="24" max="24" width="9" style="174"/>
    <col min="25" max="25" width="9" style="15"/>
    <col min="26" max="26" width="9" style="161"/>
    <col min="27" max="16384" width="9" style="15"/>
  </cols>
  <sheetData>
    <row r="1" spans="1:62" x14ac:dyDescent="0.15">
      <c r="H1" s="15" t="s">
        <v>561</v>
      </c>
      <c r="I1" s="15" t="str">
        <f>企業情報入力!D6</f>
        <v>企業名　作業所　企業体などの名称を、この枠内に記入して下さい</v>
      </c>
      <c r="P1" s="15" t="s">
        <v>1866</v>
      </c>
      <c r="Q1" s="15" t="s">
        <v>740</v>
      </c>
      <c r="R1" s="161" t="s">
        <v>741</v>
      </c>
      <c r="S1" s="15" t="s">
        <v>1867</v>
      </c>
      <c r="T1" s="15" t="s">
        <v>742</v>
      </c>
      <c r="U1" s="15" t="s">
        <v>743</v>
      </c>
      <c r="V1" s="15" t="s">
        <v>744</v>
      </c>
      <c r="W1" s="15" t="s">
        <v>1868</v>
      </c>
      <c r="X1" s="161" t="s">
        <v>1869</v>
      </c>
      <c r="Y1" s="15" t="s">
        <v>1870</v>
      </c>
      <c r="Z1" s="161" t="s">
        <v>1871</v>
      </c>
      <c r="AA1" s="15" t="s">
        <v>1872</v>
      </c>
      <c r="AB1" s="15" t="s">
        <v>1873</v>
      </c>
      <c r="AC1" s="15" t="s">
        <v>1874</v>
      </c>
      <c r="AD1" s="15" t="s">
        <v>1875</v>
      </c>
      <c r="AE1" s="15" t="s">
        <v>1876</v>
      </c>
      <c r="AF1" s="15" t="s">
        <v>1877</v>
      </c>
      <c r="AG1" s="15" t="s">
        <v>1878</v>
      </c>
      <c r="AH1" s="15" t="s">
        <v>1879</v>
      </c>
      <c r="AI1" s="15" t="s">
        <v>1880</v>
      </c>
      <c r="AJ1" s="15" t="s">
        <v>1881</v>
      </c>
      <c r="AK1" s="15" t="s">
        <v>1882</v>
      </c>
      <c r="AL1" s="15" t="s">
        <v>1883</v>
      </c>
      <c r="AM1" s="15" t="s">
        <v>1884</v>
      </c>
      <c r="AN1" s="15" t="s">
        <v>1885</v>
      </c>
      <c r="AO1" s="15" t="s">
        <v>1886</v>
      </c>
      <c r="AP1" s="15" t="s">
        <v>1887</v>
      </c>
      <c r="AQ1" s="15" t="s">
        <v>1888</v>
      </c>
      <c r="AR1" s="15" t="s">
        <v>1889</v>
      </c>
      <c r="AS1" s="15" t="s">
        <v>1890</v>
      </c>
      <c r="AT1" s="15" t="s">
        <v>1891</v>
      </c>
      <c r="AU1" s="15" t="s">
        <v>1892</v>
      </c>
      <c r="AV1" s="15" t="s">
        <v>1893</v>
      </c>
      <c r="AW1" s="15" t="s">
        <v>1894</v>
      </c>
      <c r="AX1" s="15" t="s">
        <v>1895</v>
      </c>
      <c r="AY1" s="15" t="s">
        <v>1896</v>
      </c>
      <c r="AZ1" s="15" t="s">
        <v>1897</v>
      </c>
      <c r="BA1" s="15" t="s">
        <v>1898</v>
      </c>
      <c r="BB1" s="15" t="s">
        <v>1899</v>
      </c>
      <c r="BC1" s="15" t="s">
        <v>1900</v>
      </c>
      <c r="BD1" s="15" t="s">
        <v>1901</v>
      </c>
      <c r="BE1" s="15" t="s">
        <v>1902</v>
      </c>
      <c r="BF1" s="15" t="s">
        <v>1903</v>
      </c>
      <c r="BG1" s="15" t="s">
        <v>1904</v>
      </c>
      <c r="BH1" s="15" t="s">
        <v>1905</v>
      </c>
      <c r="BI1" s="15" t="s">
        <v>1906</v>
      </c>
      <c r="BJ1" s="15" t="s">
        <v>1907</v>
      </c>
    </row>
    <row r="2" spans="1:62" x14ac:dyDescent="0.15">
      <c r="A2" s="15" t="str">
        <f>企業情報入力!B9</f>
        <v>お申込み日</v>
      </c>
      <c r="B2" s="15">
        <f>企業情報入力!B10</f>
        <v>2026</v>
      </c>
      <c r="C2" s="15" t="str">
        <f>企業情報入力!E10</f>
        <v>選択</v>
      </c>
      <c r="D2" s="15" t="str">
        <f>企業情報入力!H10</f>
        <v>選択</v>
      </c>
      <c r="H2" s="15" t="s">
        <v>498</v>
      </c>
      <c r="I2" s="15">
        <f>企業情報入力!P22</f>
        <v>0</v>
      </c>
      <c r="P2" s="15" t="s">
        <v>1908</v>
      </c>
      <c r="Q2" s="15" t="s">
        <v>745</v>
      </c>
      <c r="R2" s="161" t="s">
        <v>746</v>
      </c>
      <c r="S2" s="15" t="s">
        <v>1909</v>
      </c>
      <c r="T2" s="15" t="s">
        <v>747</v>
      </c>
      <c r="U2" s="15" t="s">
        <v>748</v>
      </c>
      <c r="V2" s="15" t="s">
        <v>749</v>
      </c>
      <c r="W2" s="15" t="s">
        <v>1910</v>
      </c>
      <c r="X2" s="161" t="s">
        <v>1911</v>
      </c>
      <c r="Y2" s="15" t="s">
        <v>1912</v>
      </c>
      <c r="Z2" s="161" t="s">
        <v>1913</v>
      </c>
      <c r="AA2" s="15" t="s">
        <v>1914</v>
      </c>
      <c r="AB2" s="15" t="s">
        <v>1915</v>
      </c>
      <c r="AC2" s="15" t="s">
        <v>1916</v>
      </c>
      <c r="AD2" s="15" t="s">
        <v>1917</v>
      </c>
      <c r="AE2" s="15" t="s">
        <v>1918</v>
      </c>
      <c r="AF2" s="15" t="s">
        <v>1919</v>
      </c>
      <c r="AG2" s="15" t="s">
        <v>1924</v>
      </c>
      <c r="AH2" s="15" t="s">
        <v>1925</v>
      </c>
      <c r="AI2" s="15" t="s">
        <v>1926</v>
      </c>
      <c r="AJ2" s="15" t="s">
        <v>1927</v>
      </c>
      <c r="AK2" s="15" t="s">
        <v>1928</v>
      </c>
      <c r="AL2" s="15" t="s">
        <v>1929</v>
      </c>
      <c r="AM2" s="15" t="s">
        <v>1930</v>
      </c>
      <c r="AN2" s="15" t="s">
        <v>1931</v>
      </c>
      <c r="AO2" s="15" t="s">
        <v>1932</v>
      </c>
      <c r="AP2" s="15" t="s">
        <v>1933</v>
      </c>
      <c r="AQ2" s="15" t="s">
        <v>1934</v>
      </c>
      <c r="AR2" s="15" t="s">
        <v>1935</v>
      </c>
      <c r="AS2" s="15" t="s">
        <v>1936</v>
      </c>
      <c r="AT2" s="15" t="s">
        <v>1937</v>
      </c>
      <c r="AU2" s="15" t="s">
        <v>1938</v>
      </c>
      <c r="AV2" s="15" t="s">
        <v>1939</v>
      </c>
      <c r="AW2" s="15" t="s">
        <v>1940</v>
      </c>
      <c r="AX2" s="15" t="s">
        <v>1941</v>
      </c>
      <c r="AY2" s="15" t="s">
        <v>1942</v>
      </c>
      <c r="AZ2" s="15" t="s">
        <v>1943</v>
      </c>
      <c r="BA2" s="15" t="s">
        <v>1944</v>
      </c>
      <c r="BB2" s="15" t="s">
        <v>1945</v>
      </c>
      <c r="BC2" s="15" t="s">
        <v>1946</v>
      </c>
      <c r="BD2" s="15" t="s">
        <v>1947</v>
      </c>
      <c r="BE2" s="15" t="s">
        <v>1948</v>
      </c>
      <c r="BF2" s="15" t="s">
        <v>1949</v>
      </c>
      <c r="BG2" s="15" t="s">
        <v>1950</v>
      </c>
      <c r="BH2" s="15" t="s">
        <v>1951</v>
      </c>
      <c r="BI2" s="15" t="s">
        <v>1952</v>
      </c>
      <c r="BJ2" s="15" t="s">
        <v>1953</v>
      </c>
    </row>
    <row r="3" spans="1:62" x14ac:dyDescent="0.15">
      <c r="A3" s="15" t="s">
        <v>555</v>
      </c>
      <c r="B3" s="15" t="str">
        <f>企業情報入力!L10</f>
        <v>選択</v>
      </c>
      <c r="H3" s="15" t="s">
        <v>499</v>
      </c>
      <c r="I3" s="15" t="str">
        <f>CONCATENATE(B5,H5,C5,H5,D5,H6)</f>
        <v>2026/選択/選択 0:00:00</v>
      </c>
      <c r="P3" s="15" t="s">
        <v>1954</v>
      </c>
      <c r="Q3" s="15" t="s">
        <v>750</v>
      </c>
      <c r="R3" s="161" t="s">
        <v>751</v>
      </c>
      <c r="S3" s="15" t="s">
        <v>1955</v>
      </c>
      <c r="T3" s="15" t="s">
        <v>752</v>
      </c>
      <c r="U3" s="15" t="s">
        <v>753</v>
      </c>
      <c r="V3" s="15" t="s">
        <v>754</v>
      </c>
      <c r="W3" s="15" t="s">
        <v>1956</v>
      </c>
      <c r="X3" s="161" t="s">
        <v>1957</v>
      </c>
      <c r="Y3" s="15" t="s">
        <v>1958</v>
      </c>
      <c r="Z3" s="161" t="s">
        <v>1959</v>
      </c>
      <c r="AA3" s="15" t="s">
        <v>1960</v>
      </c>
      <c r="AB3" s="15" t="s">
        <v>1961</v>
      </c>
      <c r="AC3" s="15" t="s">
        <v>1962</v>
      </c>
      <c r="AD3" s="15" t="s">
        <v>1963</v>
      </c>
      <c r="AE3" s="15" t="s">
        <v>1964</v>
      </c>
      <c r="AF3" s="15" t="s">
        <v>1965</v>
      </c>
      <c r="AG3" s="15" t="s">
        <v>1966</v>
      </c>
      <c r="AH3" s="15" t="s">
        <v>1967</v>
      </c>
      <c r="AI3" s="15" t="s">
        <v>1968</v>
      </c>
      <c r="AJ3" s="15" t="s">
        <v>1969</v>
      </c>
      <c r="AK3" s="15" t="s">
        <v>1970</v>
      </c>
      <c r="AL3" s="15" t="s">
        <v>1971</v>
      </c>
      <c r="AM3" s="15" t="s">
        <v>1972</v>
      </c>
      <c r="AN3" s="15" t="s">
        <v>1973</v>
      </c>
      <c r="AO3" s="15" t="s">
        <v>1974</v>
      </c>
      <c r="AP3" s="15" t="s">
        <v>1975</v>
      </c>
      <c r="AQ3" s="15" t="s">
        <v>1976</v>
      </c>
      <c r="AR3" s="15" t="s">
        <v>1977</v>
      </c>
      <c r="AS3" s="15" t="s">
        <v>1978</v>
      </c>
      <c r="AT3" s="15" t="s">
        <v>1979</v>
      </c>
      <c r="AU3" s="15" t="s">
        <v>1980</v>
      </c>
      <c r="AV3" s="15" t="s">
        <v>1981</v>
      </c>
      <c r="AW3" s="15" t="s">
        <v>1982</v>
      </c>
      <c r="AX3" s="15" t="s">
        <v>1983</v>
      </c>
      <c r="AY3" s="15" t="s">
        <v>1984</v>
      </c>
      <c r="AZ3" s="15" t="s">
        <v>1985</v>
      </c>
      <c r="BA3" s="15" t="s">
        <v>1986</v>
      </c>
      <c r="BB3" s="15" t="s">
        <v>1987</v>
      </c>
      <c r="BC3" s="15" t="s">
        <v>1988</v>
      </c>
      <c r="BD3" s="15" t="s">
        <v>1989</v>
      </c>
      <c r="BE3" s="15" t="s">
        <v>1990</v>
      </c>
      <c r="BF3" s="15" t="s">
        <v>1991</v>
      </c>
      <c r="BG3" s="15" t="s">
        <v>1992</v>
      </c>
      <c r="BH3" s="15" t="s">
        <v>1993</v>
      </c>
      <c r="BI3" s="15" t="s">
        <v>1994</v>
      </c>
      <c r="BJ3" s="15" t="s">
        <v>1995</v>
      </c>
    </row>
    <row r="4" spans="1:62" x14ac:dyDescent="0.15">
      <c r="H4" s="15" t="s">
        <v>500</v>
      </c>
      <c r="I4" s="15" t="str">
        <f>CONCATENATE(E5,H5,F5,H5,G5,H7)</f>
        <v>選択/選択/選択 23:59:59</v>
      </c>
      <c r="P4" s="15" t="s">
        <v>1996</v>
      </c>
      <c r="Q4" s="15" t="s">
        <v>755</v>
      </c>
      <c r="R4" s="161" t="s">
        <v>756</v>
      </c>
      <c r="S4" s="15" t="s">
        <v>1997</v>
      </c>
      <c r="T4" s="15" t="s">
        <v>757</v>
      </c>
      <c r="U4" s="15" t="s">
        <v>758</v>
      </c>
      <c r="V4" s="15" t="s">
        <v>759</v>
      </c>
      <c r="W4" s="15" t="s">
        <v>1998</v>
      </c>
      <c r="X4" s="161" t="s">
        <v>1999</v>
      </c>
      <c r="Y4" s="15" t="s">
        <v>2000</v>
      </c>
      <c r="Z4" s="161" t="s">
        <v>2001</v>
      </c>
      <c r="AA4" s="15" t="s">
        <v>2002</v>
      </c>
      <c r="AB4" s="15" t="s">
        <v>2003</v>
      </c>
      <c r="AC4" s="15" t="s">
        <v>2004</v>
      </c>
      <c r="AD4" s="15" t="s">
        <v>2005</v>
      </c>
      <c r="AE4" s="15" t="s">
        <v>2006</v>
      </c>
      <c r="AF4" s="15" t="s">
        <v>2007</v>
      </c>
      <c r="AG4" s="15" t="s">
        <v>2008</v>
      </c>
      <c r="AH4" s="15" t="s">
        <v>2009</v>
      </c>
      <c r="AI4" s="15" t="s">
        <v>2010</v>
      </c>
      <c r="AJ4" s="15" t="s">
        <v>2011</v>
      </c>
      <c r="AK4" s="15" t="s">
        <v>2053</v>
      </c>
      <c r="AL4" s="15" t="s">
        <v>2012</v>
      </c>
      <c r="AM4" s="15" t="s">
        <v>2013</v>
      </c>
      <c r="AN4" s="15" t="s">
        <v>2014</v>
      </c>
      <c r="AO4" s="15" t="s">
        <v>2015</v>
      </c>
      <c r="AP4" s="15" t="s">
        <v>2016</v>
      </c>
      <c r="AQ4" s="15" t="s">
        <v>2017</v>
      </c>
      <c r="AR4" s="15" t="s">
        <v>2018</v>
      </c>
      <c r="AS4" s="15" t="s">
        <v>2019</v>
      </c>
      <c r="AT4" s="15" t="s">
        <v>2020</v>
      </c>
      <c r="AU4" s="15" t="s">
        <v>2021</v>
      </c>
      <c r="AV4" s="15" t="s">
        <v>2022</v>
      </c>
      <c r="AW4" s="15" t="s">
        <v>2023</v>
      </c>
      <c r="AX4" s="15" t="s">
        <v>2024</v>
      </c>
      <c r="AY4" s="15" t="s">
        <v>2025</v>
      </c>
      <c r="AZ4" s="15" t="s">
        <v>2026</v>
      </c>
      <c r="BA4" s="15" t="s">
        <v>2027</v>
      </c>
      <c r="BB4" s="15" t="s">
        <v>2028</v>
      </c>
      <c r="BC4" s="15" t="s">
        <v>2029</v>
      </c>
      <c r="BD4" s="15" t="s">
        <v>2030</v>
      </c>
      <c r="BE4" s="15" t="s">
        <v>2031</v>
      </c>
      <c r="BF4" s="15" t="s">
        <v>2032</v>
      </c>
      <c r="BG4" s="15" t="s">
        <v>2033</v>
      </c>
      <c r="BH4" s="15" t="s">
        <v>2034</v>
      </c>
      <c r="BI4" s="15" t="s">
        <v>2035</v>
      </c>
      <c r="BJ4" s="15" t="s">
        <v>2036</v>
      </c>
    </row>
    <row r="5" spans="1:62" x14ac:dyDescent="0.15">
      <c r="A5" s="15" t="s">
        <v>501</v>
      </c>
      <c r="B5" s="15">
        <f>企業情報入力!B13</f>
        <v>2026</v>
      </c>
      <c r="C5" s="15" t="str">
        <f>企業情報入力!E13</f>
        <v>選択</v>
      </c>
      <c r="D5" s="15" t="str">
        <f>企業情報入力!H13</f>
        <v>選択</v>
      </c>
      <c r="E5" s="15" t="str">
        <f>企業情報入力!L13</f>
        <v>選択</v>
      </c>
      <c r="F5" s="15" t="str">
        <f>企業情報入力!O13</f>
        <v>選択</v>
      </c>
      <c r="G5" s="15" t="str">
        <f>企業情報入力!R13</f>
        <v>選択</v>
      </c>
      <c r="H5" s="15" t="s">
        <v>115</v>
      </c>
      <c r="P5" s="15" t="s">
        <v>2037</v>
      </c>
      <c r="Q5" s="15" t="s">
        <v>760</v>
      </c>
      <c r="R5" s="161" t="s">
        <v>761</v>
      </c>
      <c r="S5" s="15" t="s">
        <v>2038</v>
      </c>
      <c r="T5" s="15" t="s">
        <v>762</v>
      </c>
      <c r="U5" s="15" t="s">
        <v>763</v>
      </c>
      <c r="V5" s="15" t="s">
        <v>764</v>
      </c>
      <c r="W5" s="15" t="s">
        <v>2039</v>
      </c>
      <c r="X5" s="161" t="s">
        <v>2040</v>
      </c>
      <c r="Y5" s="15" t="s">
        <v>2041</v>
      </c>
      <c r="Z5" s="161" t="s">
        <v>2042</v>
      </c>
      <c r="AA5" s="15" t="s">
        <v>2043</v>
      </c>
      <c r="AB5" s="15" t="s">
        <v>2044</v>
      </c>
      <c r="AC5" s="15" t="s">
        <v>2045</v>
      </c>
      <c r="AD5" s="15" t="s">
        <v>2046</v>
      </c>
      <c r="AE5" s="15" t="s">
        <v>2047</v>
      </c>
      <c r="AF5" s="15" t="s">
        <v>2048</v>
      </c>
      <c r="AG5" s="15" t="s">
        <v>2049</v>
      </c>
      <c r="AH5" s="15" t="s">
        <v>2050</v>
      </c>
      <c r="AI5" s="15" t="s">
        <v>2051</v>
      </c>
      <c r="AJ5" s="15" t="s">
        <v>2052</v>
      </c>
      <c r="AK5" s="15" t="s">
        <v>2095</v>
      </c>
      <c r="AL5" s="15" t="s">
        <v>2055</v>
      </c>
      <c r="AM5" s="15" t="s">
        <v>2056</v>
      </c>
      <c r="AN5" s="15" t="s">
        <v>2057</v>
      </c>
      <c r="AO5" s="15" t="s">
        <v>2058</v>
      </c>
      <c r="AP5" s="15" t="s">
        <v>2059</v>
      </c>
      <c r="AQ5" s="15" t="s">
        <v>2060</v>
      </c>
      <c r="AR5" s="15" t="s">
        <v>2061</v>
      </c>
      <c r="AS5" s="15" t="s">
        <v>2062</v>
      </c>
      <c r="AT5" s="15" t="s">
        <v>765</v>
      </c>
      <c r="AU5" s="15" t="s">
        <v>2063</v>
      </c>
      <c r="AV5" s="15" t="s">
        <v>2064</v>
      </c>
      <c r="AW5" s="15" t="s">
        <v>2065</v>
      </c>
      <c r="AX5" s="15" t="s">
        <v>2066</v>
      </c>
      <c r="AY5" s="15" t="s">
        <v>2067</v>
      </c>
      <c r="AZ5" s="15" t="s">
        <v>2068</v>
      </c>
      <c r="BA5" s="15" t="s">
        <v>2069</v>
      </c>
      <c r="BB5" s="15" t="s">
        <v>2070</v>
      </c>
      <c r="BC5" s="15" t="s">
        <v>2071</v>
      </c>
      <c r="BD5" s="15" t="s">
        <v>2072</v>
      </c>
      <c r="BE5" s="15" t="s">
        <v>2073</v>
      </c>
      <c r="BF5" s="15" t="s">
        <v>2074</v>
      </c>
      <c r="BG5" s="15" t="s">
        <v>2075</v>
      </c>
      <c r="BH5" s="15" t="s">
        <v>2076</v>
      </c>
      <c r="BI5" s="15" t="s">
        <v>2077</v>
      </c>
      <c r="BJ5" s="15" t="s">
        <v>2078</v>
      </c>
    </row>
    <row r="6" spans="1:62" x14ac:dyDescent="0.15">
      <c r="A6" s="15" t="s">
        <v>626</v>
      </c>
      <c r="B6" s="15">
        <f>企業情報入力!B16</f>
        <v>0</v>
      </c>
      <c r="H6" s="15" t="s">
        <v>116</v>
      </c>
      <c r="P6" s="15" t="s">
        <v>2079</v>
      </c>
      <c r="Q6" s="15" t="s">
        <v>766</v>
      </c>
      <c r="R6" s="161" t="s">
        <v>767</v>
      </c>
      <c r="S6" s="15" t="s">
        <v>2080</v>
      </c>
      <c r="T6" s="15" t="s">
        <v>768</v>
      </c>
      <c r="U6" s="15" t="s">
        <v>769</v>
      </c>
      <c r="V6" s="15" t="s">
        <v>770</v>
      </c>
      <c r="W6" s="15" t="s">
        <v>2081</v>
      </c>
      <c r="X6" s="161" t="s">
        <v>2082</v>
      </c>
      <c r="Y6" s="15" t="s">
        <v>2083</v>
      </c>
      <c r="Z6" s="161" t="s">
        <v>2084</v>
      </c>
      <c r="AA6" s="15" t="s">
        <v>2085</v>
      </c>
      <c r="AB6" s="15" t="s">
        <v>2086</v>
      </c>
      <c r="AC6" s="15" t="s">
        <v>2087</v>
      </c>
      <c r="AD6" s="15" t="s">
        <v>2088</v>
      </c>
      <c r="AE6" s="15" t="s">
        <v>2089</v>
      </c>
      <c r="AF6" s="15" t="s">
        <v>2090</v>
      </c>
      <c r="AG6" s="15" t="s">
        <v>2091</v>
      </c>
      <c r="AH6" s="15" t="s">
        <v>2092</v>
      </c>
      <c r="AI6" s="15" t="s">
        <v>2093</v>
      </c>
      <c r="AJ6" s="15" t="s">
        <v>2094</v>
      </c>
      <c r="AK6" s="15" t="s">
        <v>2137</v>
      </c>
      <c r="AL6" s="15" t="s">
        <v>2096</v>
      </c>
      <c r="AM6" s="15" t="s">
        <v>2097</v>
      </c>
      <c r="AN6" s="15" t="s">
        <v>2098</v>
      </c>
      <c r="AO6" s="15" t="s">
        <v>2100</v>
      </c>
      <c r="AP6" s="15" t="s">
        <v>2101</v>
      </c>
      <c r="AQ6" s="15" t="s">
        <v>2102</v>
      </c>
      <c r="AR6" s="15" t="s">
        <v>2103</v>
      </c>
      <c r="AS6" s="15" t="s">
        <v>2104</v>
      </c>
      <c r="AT6" s="15" t="s">
        <v>771</v>
      </c>
      <c r="AU6" s="15" t="s">
        <v>2105</v>
      </c>
      <c r="AV6" s="15" t="s">
        <v>2106</v>
      </c>
      <c r="AW6" s="15" t="s">
        <v>2107</v>
      </c>
      <c r="AX6" s="15" t="s">
        <v>2108</v>
      </c>
      <c r="AY6" s="15" t="s">
        <v>2109</v>
      </c>
      <c r="AZ6" s="15" t="s">
        <v>2110</v>
      </c>
      <c r="BA6" s="15" t="s">
        <v>2111</v>
      </c>
      <c r="BB6" s="15" t="s">
        <v>2112</v>
      </c>
      <c r="BC6" s="15" t="s">
        <v>2113</v>
      </c>
      <c r="BD6" s="15" t="s">
        <v>2114</v>
      </c>
      <c r="BE6" s="15" t="s">
        <v>2115</v>
      </c>
      <c r="BF6" s="15" t="s">
        <v>2116</v>
      </c>
      <c r="BG6" s="15" t="s">
        <v>2117</v>
      </c>
      <c r="BH6" s="15" t="s">
        <v>2118</v>
      </c>
      <c r="BI6" s="15" t="s">
        <v>2119</v>
      </c>
      <c r="BJ6" s="15" t="s">
        <v>2120</v>
      </c>
    </row>
    <row r="7" spans="1:62" x14ac:dyDescent="0.15">
      <c r="A7" s="15" t="s">
        <v>562</v>
      </c>
      <c r="B7" s="15">
        <f>企業情報入力!L16</f>
        <v>0</v>
      </c>
      <c r="H7" s="15" t="s">
        <v>117</v>
      </c>
      <c r="P7" s="15" t="s">
        <v>2121</v>
      </c>
      <c r="Q7" s="15" t="s">
        <v>772</v>
      </c>
      <c r="R7" s="161" t="s">
        <v>773</v>
      </c>
      <c r="S7" s="15" t="s">
        <v>2122</v>
      </c>
      <c r="T7" s="15" t="s">
        <v>774</v>
      </c>
      <c r="U7" s="15" t="s">
        <v>775</v>
      </c>
      <c r="V7" s="15" t="s">
        <v>776</v>
      </c>
      <c r="W7" s="15" t="s">
        <v>2123</v>
      </c>
      <c r="X7" s="161" t="s">
        <v>2124</v>
      </c>
      <c r="Y7" s="15" t="s">
        <v>2125</v>
      </c>
      <c r="Z7" s="161" t="s">
        <v>2126</v>
      </c>
      <c r="AA7" s="15" t="s">
        <v>2127</v>
      </c>
      <c r="AB7" s="15" t="s">
        <v>2128</v>
      </c>
      <c r="AC7" s="15" t="s">
        <v>2129</v>
      </c>
      <c r="AD7" s="15" t="s">
        <v>2130</v>
      </c>
      <c r="AE7" s="15" t="s">
        <v>2131</v>
      </c>
      <c r="AF7" s="15" t="s">
        <v>2132</v>
      </c>
      <c r="AG7" s="15" t="s">
        <v>2133</v>
      </c>
      <c r="AH7" s="15" t="s">
        <v>2134</v>
      </c>
      <c r="AI7" s="15" t="s">
        <v>2135</v>
      </c>
      <c r="AJ7" s="15" t="s">
        <v>2136</v>
      </c>
      <c r="AK7" s="15" t="s">
        <v>2178</v>
      </c>
      <c r="AL7" s="15" t="s">
        <v>2138</v>
      </c>
      <c r="AM7" s="15" t="s">
        <v>2139</v>
      </c>
      <c r="AN7" s="15" t="s">
        <v>2140</v>
      </c>
      <c r="AO7" s="15" t="s">
        <v>2141</v>
      </c>
      <c r="AP7" s="15" t="s">
        <v>2142</v>
      </c>
      <c r="AQ7" s="15" t="s">
        <v>2143</v>
      </c>
      <c r="AR7" s="15" t="s">
        <v>2144</v>
      </c>
      <c r="AS7" s="15" t="s">
        <v>2145</v>
      </c>
      <c r="AT7" s="15" t="s">
        <v>777</v>
      </c>
      <c r="AU7" s="15" t="s">
        <v>2146</v>
      </c>
      <c r="AV7" s="15" t="s">
        <v>2147</v>
      </c>
      <c r="AW7" s="15" t="s">
        <v>2148</v>
      </c>
      <c r="AX7" s="15" t="s">
        <v>2149</v>
      </c>
      <c r="AY7" s="15" t="s">
        <v>2150</v>
      </c>
      <c r="AZ7" s="15" t="s">
        <v>2151</v>
      </c>
      <c r="BA7" s="15" t="s">
        <v>2152</v>
      </c>
      <c r="BB7" s="15" t="s">
        <v>2153</v>
      </c>
      <c r="BC7" s="15" t="s">
        <v>2154</v>
      </c>
      <c r="BD7" s="15" t="s">
        <v>2155</v>
      </c>
      <c r="BE7" s="15" t="s">
        <v>2156</v>
      </c>
      <c r="BF7" s="15" t="s">
        <v>2157</v>
      </c>
      <c r="BG7" s="15" t="s">
        <v>2158</v>
      </c>
      <c r="BH7" s="15" t="s">
        <v>2159</v>
      </c>
      <c r="BI7" s="15" t="s">
        <v>2160</v>
      </c>
      <c r="BJ7" s="15" t="s">
        <v>2161</v>
      </c>
    </row>
    <row r="8" spans="1:62" x14ac:dyDescent="0.15">
      <c r="A8" s="15" t="s">
        <v>627</v>
      </c>
      <c r="B8" s="15">
        <f>企業情報入力!R16</f>
        <v>0</v>
      </c>
      <c r="P8" s="15" t="s">
        <v>2162</v>
      </c>
      <c r="Q8" s="15" t="s">
        <v>778</v>
      </c>
      <c r="R8" s="161" t="s">
        <v>779</v>
      </c>
      <c r="S8" s="15" t="s">
        <v>2163</v>
      </c>
      <c r="T8" s="15" t="s">
        <v>780</v>
      </c>
      <c r="U8" s="15" t="s">
        <v>781</v>
      </c>
      <c r="V8" s="15" t="s">
        <v>782</v>
      </c>
      <c r="W8" s="15" t="s">
        <v>2164</v>
      </c>
      <c r="X8" s="161" t="s">
        <v>2165</v>
      </c>
      <c r="Y8" s="15" t="s">
        <v>2166</v>
      </c>
      <c r="Z8" s="161" t="s">
        <v>2167</v>
      </c>
      <c r="AA8" s="15" t="s">
        <v>2168</v>
      </c>
      <c r="AB8" s="15" t="s">
        <v>2169</v>
      </c>
      <c r="AC8" s="15" t="s">
        <v>2170</v>
      </c>
      <c r="AD8" s="15" t="s">
        <v>2171</v>
      </c>
      <c r="AE8" s="15" t="s">
        <v>2172</v>
      </c>
      <c r="AF8" s="15" t="s">
        <v>2173</v>
      </c>
      <c r="AG8" s="15" t="s">
        <v>2174</v>
      </c>
      <c r="AH8" s="15" t="s">
        <v>2175</v>
      </c>
      <c r="AI8" s="15" t="s">
        <v>2176</v>
      </c>
      <c r="AJ8" s="15" t="s">
        <v>2177</v>
      </c>
      <c r="AK8" s="15" t="s">
        <v>2239</v>
      </c>
      <c r="AL8" s="15" t="s">
        <v>2199</v>
      </c>
      <c r="AM8" s="15" t="s">
        <v>2200</v>
      </c>
      <c r="AN8" s="15" t="s">
        <v>2201</v>
      </c>
      <c r="AO8" s="15" t="s">
        <v>2202</v>
      </c>
      <c r="AP8" s="15" t="s">
        <v>2203</v>
      </c>
      <c r="AQ8" s="15" t="s">
        <v>2204</v>
      </c>
      <c r="AR8" s="15" t="s">
        <v>2205</v>
      </c>
      <c r="AS8" s="15" t="s">
        <v>2206</v>
      </c>
      <c r="AT8" s="15" t="s">
        <v>783</v>
      </c>
      <c r="AU8" s="15" t="s">
        <v>2207</v>
      </c>
      <c r="AV8" s="15" t="s">
        <v>2208</v>
      </c>
      <c r="AW8" s="15" t="s">
        <v>2209</v>
      </c>
      <c r="AX8" s="15" t="s">
        <v>2210</v>
      </c>
      <c r="AY8" s="15" t="s">
        <v>2211</v>
      </c>
      <c r="AZ8" s="15" t="s">
        <v>2212</v>
      </c>
      <c r="BA8" s="15" t="s">
        <v>2213</v>
      </c>
      <c r="BB8" s="15" t="s">
        <v>2214</v>
      </c>
      <c r="BC8" s="15" t="s">
        <v>2215</v>
      </c>
      <c r="BD8" s="15" t="s">
        <v>2216</v>
      </c>
      <c r="BE8" s="15" t="s">
        <v>2217</v>
      </c>
      <c r="BF8" s="15" t="s">
        <v>2218</v>
      </c>
      <c r="BG8" s="15" t="s">
        <v>2219</v>
      </c>
      <c r="BH8" s="15" t="s">
        <v>2220</v>
      </c>
      <c r="BI8" s="15" t="s">
        <v>2221</v>
      </c>
      <c r="BJ8" s="15" t="s">
        <v>2222</v>
      </c>
    </row>
    <row r="9" spans="1:62" x14ac:dyDescent="0.15">
      <c r="A9" s="15" t="s">
        <v>566</v>
      </c>
      <c r="B9" s="15" t="str">
        <f>企業情報入力!B18</f>
        <v>〒</v>
      </c>
      <c r="P9" s="15" t="s">
        <v>2223</v>
      </c>
      <c r="Q9" s="15" t="s">
        <v>784</v>
      </c>
      <c r="R9" s="161" t="s">
        <v>785</v>
      </c>
      <c r="S9" s="15" t="s">
        <v>2224</v>
      </c>
      <c r="T9" s="15" t="s">
        <v>786</v>
      </c>
      <c r="U9" s="15" t="s">
        <v>787</v>
      </c>
      <c r="V9" s="15" t="s">
        <v>788</v>
      </c>
      <c r="W9" s="15" t="s">
        <v>2225</v>
      </c>
      <c r="X9" s="161" t="s">
        <v>2226</v>
      </c>
      <c r="Y9" s="15" t="s">
        <v>2227</v>
      </c>
      <c r="Z9" s="161" t="s">
        <v>2228</v>
      </c>
      <c r="AA9" s="15" t="s">
        <v>2229</v>
      </c>
      <c r="AB9" s="15" t="s">
        <v>2230</v>
      </c>
      <c r="AC9" s="15" t="s">
        <v>2231</v>
      </c>
      <c r="AD9" s="15" t="s">
        <v>2232</v>
      </c>
      <c r="AE9" s="15" t="s">
        <v>2233</v>
      </c>
      <c r="AF9" s="15" t="s">
        <v>2234</v>
      </c>
      <c r="AG9" s="15" t="s">
        <v>2235</v>
      </c>
      <c r="AH9" s="15" t="s">
        <v>2236</v>
      </c>
      <c r="AI9" s="15" t="s">
        <v>2237</v>
      </c>
      <c r="AJ9" s="15" t="s">
        <v>2238</v>
      </c>
      <c r="AK9" s="15" t="s">
        <v>2276</v>
      </c>
      <c r="AL9" s="15" t="s">
        <v>2240</v>
      </c>
      <c r="AM9" s="15" t="s">
        <v>2241</v>
      </c>
      <c r="AN9" s="15" t="s">
        <v>2242</v>
      </c>
      <c r="AO9" s="15" t="s">
        <v>2243</v>
      </c>
      <c r="AP9" s="15" t="s">
        <v>2244</v>
      </c>
      <c r="AQ9" s="15" t="s">
        <v>2245</v>
      </c>
      <c r="AR9" s="15" t="s">
        <v>2246</v>
      </c>
      <c r="AS9" s="15" t="s">
        <v>2247</v>
      </c>
      <c r="AT9" s="15" t="s">
        <v>789</v>
      </c>
      <c r="AU9" s="15" t="s">
        <v>790</v>
      </c>
      <c r="AV9" s="15" t="s">
        <v>2248</v>
      </c>
      <c r="AW9" s="15" t="s">
        <v>2249</v>
      </c>
      <c r="AX9" s="15" t="s">
        <v>2250</v>
      </c>
      <c r="AY9" s="15" t="s">
        <v>791</v>
      </c>
      <c r="AZ9" s="15" t="s">
        <v>792</v>
      </c>
      <c r="BA9" s="15" t="s">
        <v>2251</v>
      </c>
      <c r="BB9" s="15" t="s">
        <v>2252</v>
      </c>
      <c r="BC9" s="15" t="s">
        <v>2253</v>
      </c>
      <c r="BD9" s="15" t="s">
        <v>2254</v>
      </c>
      <c r="BE9" s="15" t="s">
        <v>2255</v>
      </c>
      <c r="BF9" s="15" t="s">
        <v>2256</v>
      </c>
      <c r="BG9" s="15" t="s">
        <v>2257</v>
      </c>
      <c r="BH9" s="15" t="s">
        <v>2258</v>
      </c>
      <c r="BI9" s="15" t="s">
        <v>793</v>
      </c>
      <c r="BJ9" s="15" t="s">
        <v>2259</v>
      </c>
    </row>
    <row r="10" spans="1:62" x14ac:dyDescent="0.15">
      <c r="A10" s="15" t="s">
        <v>1833</v>
      </c>
      <c r="B10" s="15">
        <f>企業情報入力!W16</f>
        <v>0</v>
      </c>
      <c r="P10" s="15" t="s">
        <v>2260</v>
      </c>
      <c r="Q10" s="15" t="s">
        <v>794</v>
      </c>
      <c r="R10" s="161" t="s">
        <v>795</v>
      </c>
      <c r="S10" s="15" t="s">
        <v>2261</v>
      </c>
      <c r="T10" s="15" t="s">
        <v>796</v>
      </c>
      <c r="U10" s="15" t="s">
        <v>797</v>
      </c>
      <c r="V10" s="15" t="s">
        <v>798</v>
      </c>
      <c r="W10" s="15" t="s">
        <v>2262</v>
      </c>
      <c r="X10" s="161" t="s">
        <v>2263</v>
      </c>
      <c r="Y10" s="15" t="s">
        <v>2264</v>
      </c>
      <c r="Z10" s="161" t="s">
        <v>2266</v>
      </c>
      <c r="AA10" s="15" t="s">
        <v>2267</v>
      </c>
      <c r="AB10" s="15" t="s">
        <v>2268</v>
      </c>
      <c r="AC10" s="15" t="s">
        <v>2269</v>
      </c>
      <c r="AD10" s="15" t="s">
        <v>2270</v>
      </c>
      <c r="AE10" s="15" t="s">
        <v>2271</v>
      </c>
      <c r="AF10" s="15" t="s">
        <v>2272</v>
      </c>
      <c r="AG10" s="15" t="s">
        <v>799</v>
      </c>
      <c r="AH10" s="15" t="s">
        <v>2273</v>
      </c>
      <c r="AI10" s="15" t="s">
        <v>2274</v>
      </c>
      <c r="AJ10" s="15" t="s">
        <v>2275</v>
      </c>
      <c r="AK10" s="15" t="s">
        <v>2310</v>
      </c>
      <c r="AL10" s="15" t="s">
        <v>2277</v>
      </c>
      <c r="AM10" s="15" t="s">
        <v>2278</v>
      </c>
      <c r="AN10" s="15" t="s">
        <v>2279</v>
      </c>
      <c r="AO10" s="15" t="s">
        <v>2280</v>
      </c>
      <c r="AP10" s="15" t="s">
        <v>2281</v>
      </c>
      <c r="AQ10" s="15" t="s">
        <v>2283</v>
      </c>
      <c r="AR10" s="15" t="s">
        <v>2284</v>
      </c>
      <c r="AS10" s="15" t="s">
        <v>800</v>
      </c>
      <c r="AT10" s="15" t="s">
        <v>801</v>
      </c>
      <c r="AU10" s="15" t="s">
        <v>802</v>
      </c>
      <c r="AV10" s="15" t="s">
        <v>2285</v>
      </c>
      <c r="AW10" s="15" t="s">
        <v>2286</v>
      </c>
      <c r="AX10" s="15" t="s">
        <v>2287</v>
      </c>
      <c r="AY10" s="15" t="s">
        <v>803</v>
      </c>
      <c r="AZ10" s="15" t="s">
        <v>804</v>
      </c>
      <c r="BA10" s="15" t="s">
        <v>2288</v>
      </c>
      <c r="BB10" s="15" t="s">
        <v>2289</v>
      </c>
      <c r="BC10" s="15" t="s">
        <v>2290</v>
      </c>
      <c r="BD10" s="15" t="s">
        <v>2291</v>
      </c>
      <c r="BE10" s="15" t="s">
        <v>2292</v>
      </c>
      <c r="BF10" s="15" t="s">
        <v>2293</v>
      </c>
      <c r="BG10" s="15" t="s">
        <v>2294</v>
      </c>
      <c r="BH10" s="15" t="s">
        <v>805</v>
      </c>
      <c r="BI10" s="15" t="s">
        <v>2295</v>
      </c>
      <c r="BJ10" s="15" t="s">
        <v>2296</v>
      </c>
    </row>
    <row r="11" spans="1:62" x14ac:dyDescent="0.15">
      <c r="A11" s="15" t="s">
        <v>1834</v>
      </c>
      <c r="B11" s="15">
        <f>企業情報入力!U18</f>
        <v>0</v>
      </c>
      <c r="P11" s="15" t="s">
        <v>2297</v>
      </c>
      <c r="Q11" s="15" t="s">
        <v>806</v>
      </c>
      <c r="R11" s="161" t="s">
        <v>807</v>
      </c>
      <c r="S11" s="15" t="s">
        <v>2298</v>
      </c>
      <c r="T11" s="15" t="s">
        <v>808</v>
      </c>
      <c r="U11" s="15" t="s">
        <v>809</v>
      </c>
      <c r="V11" s="15" t="s">
        <v>810</v>
      </c>
      <c r="W11" s="15" t="s">
        <v>2299</v>
      </c>
      <c r="X11" s="161" t="s">
        <v>2300</v>
      </c>
      <c r="Y11" s="15" t="s">
        <v>2301</v>
      </c>
      <c r="Z11" s="161" t="s">
        <v>2302</v>
      </c>
      <c r="AA11" s="15" t="s">
        <v>2303</v>
      </c>
      <c r="AB11" s="15" t="s">
        <v>2304</v>
      </c>
      <c r="AC11" s="15" t="s">
        <v>2305</v>
      </c>
      <c r="AD11" s="15" t="s">
        <v>2306</v>
      </c>
      <c r="AE11" s="15" t="s">
        <v>811</v>
      </c>
      <c r="AF11" s="15" t="s">
        <v>812</v>
      </c>
      <c r="AG11" s="15" t="s">
        <v>813</v>
      </c>
      <c r="AH11" s="15" t="s">
        <v>2307</v>
      </c>
      <c r="AI11" s="15" t="s">
        <v>2308</v>
      </c>
      <c r="AJ11" s="15" t="s">
        <v>2309</v>
      </c>
      <c r="AK11" s="15" t="s">
        <v>2342</v>
      </c>
      <c r="AL11" s="15" t="s">
        <v>2311</v>
      </c>
      <c r="AM11" s="15" t="s">
        <v>2312</v>
      </c>
      <c r="AN11" s="15" t="s">
        <v>2313</v>
      </c>
      <c r="AO11" s="15" t="s">
        <v>2314</v>
      </c>
      <c r="AP11" s="15" t="s">
        <v>2315</v>
      </c>
      <c r="AQ11" s="15" t="s">
        <v>2316</v>
      </c>
      <c r="AR11" s="15" t="s">
        <v>2317</v>
      </c>
      <c r="AS11" s="15" t="s">
        <v>814</v>
      </c>
      <c r="AT11" s="15" t="s">
        <v>815</v>
      </c>
      <c r="AU11" s="15" t="s">
        <v>816</v>
      </c>
      <c r="AV11" s="15" t="s">
        <v>2318</v>
      </c>
      <c r="AW11" s="15" t="s">
        <v>2319</v>
      </c>
      <c r="AX11" s="15" t="s">
        <v>2320</v>
      </c>
      <c r="AY11" s="15" t="s">
        <v>817</v>
      </c>
      <c r="AZ11" s="15" t="s">
        <v>818</v>
      </c>
      <c r="BA11" s="15" t="s">
        <v>2321</v>
      </c>
      <c r="BB11" s="15" t="s">
        <v>2322</v>
      </c>
      <c r="BC11" s="15" t="s">
        <v>2323</v>
      </c>
      <c r="BD11" s="15" t="s">
        <v>819</v>
      </c>
      <c r="BE11" s="15" t="s">
        <v>2324</v>
      </c>
      <c r="BF11" s="15" t="s">
        <v>2325</v>
      </c>
      <c r="BG11" s="15" t="s">
        <v>2326</v>
      </c>
      <c r="BH11" s="15" t="s">
        <v>820</v>
      </c>
      <c r="BI11" s="15" t="s">
        <v>2327</v>
      </c>
      <c r="BJ11" s="15" t="s">
        <v>2328</v>
      </c>
    </row>
    <row r="12" spans="1:62" x14ac:dyDescent="0.15">
      <c r="A12" s="15" t="s">
        <v>564</v>
      </c>
      <c r="B12" s="15">
        <f>企業情報入力!Z18</f>
        <v>0</v>
      </c>
      <c r="P12" s="15" t="s">
        <v>2329</v>
      </c>
      <c r="Q12" s="15" t="s">
        <v>821</v>
      </c>
      <c r="R12" s="161" t="s">
        <v>822</v>
      </c>
      <c r="S12" s="15" t="s">
        <v>2330</v>
      </c>
      <c r="T12" s="15" t="s">
        <v>823</v>
      </c>
      <c r="U12" s="15" t="s">
        <v>824</v>
      </c>
      <c r="V12" s="15" t="s">
        <v>408</v>
      </c>
      <c r="W12" s="15" t="s">
        <v>2331</v>
      </c>
      <c r="X12" s="161" t="s">
        <v>2332</v>
      </c>
      <c r="Y12" s="15" t="s">
        <v>2333</v>
      </c>
      <c r="Z12" s="161" t="s">
        <v>2334</v>
      </c>
      <c r="AA12" s="15" t="s">
        <v>2335</v>
      </c>
      <c r="AB12" s="15" t="s">
        <v>2336</v>
      </c>
      <c r="AC12" s="15" t="s">
        <v>2337</v>
      </c>
      <c r="AD12" s="15" t="s">
        <v>2338</v>
      </c>
      <c r="AE12" s="15" t="s">
        <v>825</v>
      </c>
      <c r="AF12" s="15" t="s">
        <v>826</v>
      </c>
      <c r="AG12" s="15" t="s">
        <v>827</v>
      </c>
      <c r="AH12" s="15" t="s">
        <v>2339</v>
      </c>
      <c r="AI12" s="15" t="s">
        <v>2340</v>
      </c>
      <c r="AJ12" s="15" t="s">
        <v>2341</v>
      </c>
      <c r="AK12" s="15" t="s">
        <v>2370</v>
      </c>
      <c r="AL12" s="15" t="s">
        <v>2343</v>
      </c>
      <c r="AM12" s="15" t="s">
        <v>2344</v>
      </c>
      <c r="AN12" s="15" t="s">
        <v>2345</v>
      </c>
      <c r="AO12" s="15" t="s">
        <v>2346</v>
      </c>
      <c r="AP12" s="15" t="s">
        <v>2347</v>
      </c>
      <c r="AQ12" s="15" t="s">
        <v>2348</v>
      </c>
      <c r="AR12" s="15" t="s">
        <v>2349</v>
      </c>
      <c r="AS12" s="15" t="s">
        <v>828</v>
      </c>
      <c r="AT12" s="15" t="s">
        <v>829</v>
      </c>
      <c r="AU12" s="15" t="s">
        <v>830</v>
      </c>
      <c r="AV12" s="15" t="s">
        <v>2350</v>
      </c>
      <c r="AW12" s="15" t="s">
        <v>2351</v>
      </c>
      <c r="AX12" s="15" t="s">
        <v>2352</v>
      </c>
      <c r="AY12" s="15" t="s">
        <v>831</v>
      </c>
      <c r="AZ12" s="15" t="s">
        <v>832</v>
      </c>
      <c r="BA12" s="15" t="s">
        <v>833</v>
      </c>
      <c r="BB12" s="15" t="s">
        <v>834</v>
      </c>
      <c r="BC12" s="15" t="s">
        <v>2353</v>
      </c>
      <c r="BD12" s="15" t="s">
        <v>835</v>
      </c>
      <c r="BE12" s="15" t="s">
        <v>2354</v>
      </c>
      <c r="BF12" s="15" t="s">
        <v>2355</v>
      </c>
      <c r="BG12" s="15" t="s">
        <v>2356</v>
      </c>
      <c r="BH12" s="15" t="s">
        <v>836</v>
      </c>
      <c r="BI12" s="15" t="s">
        <v>2357</v>
      </c>
      <c r="BJ12" s="15" t="s">
        <v>837</v>
      </c>
    </row>
    <row r="13" spans="1:62" x14ac:dyDescent="0.15">
      <c r="A13" s="15" t="s">
        <v>1835</v>
      </c>
      <c r="P13" s="15" t="s">
        <v>2358</v>
      </c>
      <c r="Q13" s="15" t="s">
        <v>838</v>
      </c>
      <c r="R13" s="161" t="s">
        <v>840</v>
      </c>
      <c r="S13" s="15" t="s">
        <v>2359</v>
      </c>
      <c r="T13" s="15" t="s">
        <v>841</v>
      </c>
      <c r="U13" s="15" t="s">
        <v>842</v>
      </c>
      <c r="V13" s="15" t="s">
        <v>843</v>
      </c>
      <c r="W13" s="15" t="s">
        <v>2360</v>
      </c>
      <c r="X13" s="161" t="s">
        <v>2361</v>
      </c>
      <c r="Y13" s="15" t="s">
        <v>844</v>
      </c>
      <c r="Z13" s="161" t="s">
        <v>2362</v>
      </c>
      <c r="AA13" s="15" t="s">
        <v>2363</v>
      </c>
      <c r="AB13" s="15" t="s">
        <v>2364</v>
      </c>
      <c r="AC13" s="15" t="s">
        <v>2365</v>
      </c>
      <c r="AD13" s="15" t="s">
        <v>2366</v>
      </c>
      <c r="AE13" s="15" t="s">
        <v>845</v>
      </c>
      <c r="AF13" s="15" t="s">
        <v>846</v>
      </c>
      <c r="AG13" s="15" t="s">
        <v>847</v>
      </c>
      <c r="AH13" s="15" t="s">
        <v>2367</v>
      </c>
      <c r="AI13" s="15" t="s">
        <v>2368</v>
      </c>
      <c r="AJ13" s="15" t="s">
        <v>2369</v>
      </c>
      <c r="AK13" s="15" t="s">
        <v>2396</v>
      </c>
      <c r="AL13" s="15" t="s">
        <v>2371</v>
      </c>
      <c r="AM13" s="15" t="s">
        <v>2372</v>
      </c>
      <c r="AN13" s="15" t="s">
        <v>2373</v>
      </c>
      <c r="AO13" s="15" t="s">
        <v>2374</v>
      </c>
      <c r="AP13" s="15" t="s">
        <v>2375</v>
      </c>
      <c r="AQ13" s="15" t="s">
        <v>2376</v>
      </c>
      <c r="AR13" s="15" t="s">
        <v>848</v>
      </c>
      <c r="AS13" s="15" t="s">
        <v>849</v>
      </c>
      <c r="AT13" s="15" t="s">
        <v>850</v>
      </c>
      <c r="AU13" s="15" t="s">
        <v>851</v>
      </c>
      <c r="AV13" s="15" t="s">
        <v>2377</v>
      </c>
      <c r="AW13" s="15" t="s">
        <v>2378</v>
      </c>
      <c r="AX13" s="15" t="s">
        <v>2379</v>
      </c>
      <c r="AY13" s="15" t="s">
        <v>852</v>
      </c>
      <c r="AZ13" s="15" t="s">
        <v>853</v>
      </c>
      <c r="BA13" s="15" t="s">
        <v>854</v>
      </c>
      <c r="BB13" s="15" t="s">
        <v>855</v>
      </c>
      <c r="BC13" s="15" t="s">
        <v>2380</v>
      </c>
      <c r="BD13" s="15" t="s">
        <v>856</v>
      </c>
      <c r="BE13" s="15" t="s">
        <v>2381</v>
      </c>
      <c r="BF13" s="15" t="s">
        <v>2382</v>
      </c>
      <c r="BG13" s="15" t="s">
        <v>2383</v>
      </c>
      <c r="BH13" s="15" t="s">
        <v>857</v>
      </c>
      <c r="BI13" s="15" t="s">
        <v>2384</v>
      </c>
      <c r="BJ13" s="15" t="s">
        <v>858</v>
      </c>
    </row>
    <row r="14" spans="1:62" x14ac:dyDescent="0.15">
      <c r="A14" s="15" t="s">
        <v>628</v>
      </c>
      <c r="B14" s="15" t="str">
        <f>企業情報入力!B22</f>
        <v>〒</v>
      </c>
      <c r="P14" s="15" t="s">
        <v>2385</v>
      </c>
      <c r="Q14" s="15" t="s">
        <v>859</v>
      </c>
      <c r="R14" s="161" t="s">
        <v>2610</v>
      </c>
      <c r="S14" s="15" t="s">
        <v>2386</v>
      </c>
      <c r="T14" s="15" t="s">
        <v>861</v>
      </c>
      <c r="U14" s="15" t="s">
        <v>862</v>
      </c>
      <c r="V14" s="15" t="s">
        <v>863</v>
      </c>
      <c r="W14" s="15" t="s">
        <v>2387</v>
      </c>
      <c r="X14" s="161" t="s">
        <v>2388</v>
      </c>
      <c r="Y14" s="15" t="s">
        <v>864</v>
      </c>
      <c r="Z14" s="161" t="s">
        <v>2389</v>
      </c>
      <c r="AA14" s="15" t="s">
        <v>2390</v>
      </c>
      <c r="AB14" s="15" t="s">
        <v>2391</v>
      </c>
      <c r="AC14" s="15" t="s">
        <v>2392</v>
      </c>
      <c r="AD14" s="15" t="s">
        <v>2393</v>
      </c>
      <c r="AE14" s="15" t="s">
        <v>865</v>
      </c>
      <c r="AF14" s="15" t="s">
        <v>866</v>
      </c>
      <c r="AG14" s="15" t="s">
        <v>867</v>
      </c>
      <c r="AH14" s="15" t="s">
        <v>868</v>
      </c>
      <c r="AI14" s="15" t="s">
        <v>2394</v>
      </c>
      <c r="AJ14" s="15" t="s">
        <v>2395</v>
      </c>
      <c r="AK14" s="15" t="s">
        <v>19</v>
      </c>
      <c r="AL14" s="15" t="s">
        <v>2397</v>
      </c>
      <c r="AM14" s="15" t="s">
        <v>2398</v>
      </c>
      <c r="AN14" s="15" t="s">
        <v>869</v>
      </c>
      <c r="AO14" s="15" t="s">
        <v>0</v>
      </c>
      <c r="AP14" s="15" t="s">
        <v>1</v>
      </c>
      <c r="AQ14" s="15" t="s">
        <v>2</v>
      </c>
      <c r="AR14" s="15" t="s">
        <v>870</v>
      </c>
      <c r="AS14" s="15" t="s">
        <v>871</v>
      </c>
      <c r="AT14" s="15" t="s">
        <v>872</v>
      </c>
      <c r="AU14" s="15" t="s">
        <v>873</v>
      </c>
      <c r="AV14" s="15" t="s">
        <v>3</v>
      </c>
      <c r="AW14" s="15" t="s">
        <v>4</v>
      </c>
      <c r="AX14" s="15" t="s">
        <v>874</v>
      </c>
      <c r="AY14" s="15" t="s">
        <v>875</v>
      </c>
      <c r="AZ14" s="15" t="s">
        <v>876</v>
      </c>
      <c r="BA14" s="15" t="s">
        <v>877</v>
      </c>
      <c r="BB14" s="15" t="s">
        <v>878</v>
      </c>
      <c r="BC14" s="15" t="s">
        <v>5</v>
      </c>
      <c r="BD14" s="15" t="s">
        <v>879</v>
      </c>
      <c r="BE14" s="15" t="s">
        <v>880</v>
      </c>
      <c r="BF14" s="15" t="s">
        <v>6</v>
      </c>
      <c r="BG14" s="15" t="s">
        <v>7</v>
      </c>
      <c r="BH14" s="15" t="s">
        <v>881</v>
      </c>
      <c r="BI14" s="15" t="s">
        <v>8</v>
      </c>
      <c r="BJ14" s="15" t="s">
        <v>882</v>
      </c>
    </row>
    <row r="15" spans="1:62" x14ac:dyDescent="0.15">
      <c r="A15" s="15" t="s">
        <v>1836</v>
      </c>
      <c r="B15" s="15" t="e">
        <f>企業情報入力!#REF!</f>
        <v>#REF!</v>
      </c>
      <c r="P15" s="15" t="s">
        <v>9</v>
      </c>
      <c r="Q15" s="15" t="s">
        <v>883</v>
      </c>
      <c r="R15" s="161" t="s">
        <v>860</v>
      </c>
      <c r="S15" s="15" t="s">
        <v>10</v>
      </c>
      <c r="T15" s="15" t="s">
        <v>885</v>
      </c>
      <c r="U15" s="15" t="s">
        <v>886</v>
      </c>
      <c r="V15" s="15" t="s">
        <v>887</v>
      </c>
      <c r="W15" s="15" t="s">
        <v>11</v>
      </c>
      <c r="X15" s="161" t="s">
        <v>888</v>
      </c>
      <c r="Y15" s="15" t="s">
        <v>889</v>
      </c>
      <c r="Z15" s="161" t="s">
        <v>12</v>
      </c>
      <c r="AA15" s="15" t="s">
        <v>13</v>
      </c>
      <c r="AB15" s="15" t="s">
        <v>14</v>
      </c>
      <c r="AC15" s="15" t="s">
        <v>15</v>
      </c>
      <c r="AD15" s="15" t="s">
        <v>16</v>
      </c>
      <c r="AE15" s="15" t="s">
        <v>890</v>
      </c>
      <c r="AF15" s="15" t="s">
        <v>891</v>
      </c>
      <c r="AG15" s="15" t="s">
        <v>892</v>
      </c>
      <c r="AH15" s="15" t="s">
        <v>893</v>
      </c>
      <c r="AI15" s="15" t="s">
        <v>17</v>
      </c>
      <c r="AJ15" s="15" t="s">
        <v>18</v>
      </c>
      <c r="AK15" s="15" t="s">
        <v>38</v>
      </c>
      <c r="AL15" s="15" t="s">
        <v>20</v>
      </c>
      <c r="AM15" s="15" t="s">
        <v>894</v>
      </c>
      <c r="AN15" s="15" t="s">
        <v>895</v>
      </c>
      <c r="AO15" s="15" t="s">
        <v>21</v>
      </c>
      <c r="AP15" s="15" t="s">
        <v>22</v>
      </c>
      <c r="AQ15" s="15" t="s">
        <v>23</v>
      </c>
      <c r="AR15" s="15" t="s">
        <v>896</v>
      </c>
      <c r="AS15" s="15" t="s">
        <v>897</v>
      </c>
      <c r="AT15" s="15" t="s">
        <v>898</v>
      </c>
      <c r="AU15" s="15" t="s">
        <v>899</v>
      </c>
      <c r="AV15" s="15" t="s">
        <v>24</v>
      </c>
      <c r="AW15" s="15" t="s">
        <v>25</v>
      </c>
      <c r="AX15" s="15" t="s">
        <v>900</v>
      </c>
      <c r="AY15" s="15" t="s">
        <v>901</v>
      </c>
      <c r="AZ15" s="15" t="s">
        <v>902</v>
      </c>
      <c r="BA15" s="15" t="s">
        <v>903</v>
      </c>
      <c r="BB15" s="15" t="s">
        <v>904</v>
      </c>
      <c r="BC15" s="15" t="s">
        <v>26</v>
      </c>
      <c r="BD15" s="15" t="s">
        <v>905</v>
      </c>
      <c r="BE15" s="15" t="s">
        <v>906</v>
      </c>
      <c r="BF15" s="15" t="s">
        <v>907</v>
      </c>
      <c r="BG15" s="15" t="s">
        <v>27</v>
      </c>
      <c r="BH15" s="15" t="s">
        <v>908</v>
      </c>
      <c r="BI15" s="15" t="s">
        <v>28</v>
      </c>
      <c r="BJ15" s="15" t="s">
        <v>909</v>
      </c>
    </row>
    <row r="16" spans="1:62" x14ac:dyDescent="0.15">
      <c r="A16" s="15" t="s">
        <v>1837</v>
      </c>
      <c r="B16" s="15" t="e">
        <f>企業情報入力!#REF!</f>
        <v>#REF!</v>
      </c>
      <c r="P16" s="15" t="s">
        <v>29</v>
      </c>
      <c r="Q16" s="15" t="s">
        <v>910</v>
      </c>
      <c r="R16" s="161" t="s">
        <v>884</v>
      </c>
      <c r="S16" s="15" t="s">
        <v>30</v>
      </c>
      <c r="T16" s="15" t="s">
        <v>912</v>
      </c>
      <c r="U16" s="15" t="s">
        <v>913</v>
      </c>
      <c r="V16" s="15" t="s">
        <v>914</v>
      </c>
      <c r="W16" s="15" t="s">
        <v>31</v>
      </c>
      <c r="X16" s="161" t="s">
        <v>915</v>
      </c>
      <c r="Y16" s="15" t="s">
        <v>916</v>
      </c>
      <c r="Z16" s="161" t="s">
        <v>32</v>
      </c>
      <c r="AA16" s="15" t="s">
        <v>33</v>
      </c>
      <c r="AB16" s="15" t="s">
        <v>34</v>
      </c>
      <c r="AC16" s="15" t="s">
        <v>35</v>
      </c>
      <c r="AD16" s="15" t="s">
        <v>36</v>
      </c>
      <c r="AF16" s="15" t="s">
        <v>917</v>
      </c>
      <c r="AG16" s="15" t="s">
        <v>918</v>
      </c>
      <c r="AH16" s="15" t="s">
        <v>919</v>
      </c>
      <c r="AI16" s="15" t="s">
        <v>920</v>
      </c>
      <c r="AJ16" s="15" t="s">
        <v>37</v>
      </c>
      <c r="AK16" s="15" t="s">
        <v>57</v>
      </c>
      <c r="AL16" s="15" t="s">
        <v>39</v>
      </c>
      <c r="AM16" s="15" t="s">
        <v>921</v>
      </c>
      <c r="AN16" s="15" t="s">
        <v>922</v>
      </c>
      <c r="AO16" s="15" t="s">
        <v>40</v>
      </c>
      <c r="AP16" s="15" t="s">
        <v>41</v>
      </c>
      <c r="AQ16" s="15" t="s">
        <v>42</v>
      </c>
      <c r="AR16" s="15" t="s">
        <v>923</v>
      </c>
      <c r="AS16" s="15" t="s">
        <v>924</v>
      </c>
      <c r="AT16" s="15" t="s">
        <v>925</v>
      </c>
      <c r="AU16" s="15" t="s">
        <v>926</v>
      </c>
      <c r="AV16" s="15" t="s">
        <v>43</v>
      </c>
      <c r="AW16" s="15" t="s">
        <v>44</v>
      </c>
      <c r="AX16" s="15" t="s">
        <v>927</v>
      </c>
      <c r="AY16" s="15" t="s">
        <v>928</v>
      </c>
      <c r="AZ16" s="15" t="s">
        <v>929</v>
      </c>
      <c r="BA16" s="15" t="s">
        <v>930</v>
      </c>
      <c r="BB16" s="15" t="s">
        <v>931</v>
      </c>
      <c r="BC16" s="15" t="s">
        <v>45</v>
      </c>
      <c r="BD16" s="15" t="s">
        <v>932</v>
      </c>
      <c r="BE16" s="15" t="s">
        <v>933</v>
      </c>
      <c r="BF16" s="15" t="s">
        <v>934</v>
      </c>
      <c r="BG16" s="15" t="s">
        <v>935</v>
      </c>
      <c r="BH16" s="15" t="s">
        <v>936</v>
      </c>
      <c r="BI16" s="15" t="s">
        <v>46</v>
      </c>
      <c r="BJ16" s="15" t="s">
        <v>937</v>
      </c>
    </row>
    <row r="17" spans="1:62" x14ac:dyDescent="0.15">
      <c r="A17" s="15" t="s">
        <v>629</v>
      </c>
      <c r="B17" s="15" t="e">
        <f>企業情報入力!#REF!</f>
        <v>#REF!</v>
      </c>
      <c r="P17" s="15" t="s">
        <v>47</v>
      </c>
      <c r="Q17" s="15" t="s">
        <v>938</v>
      </c>
      <c r="R17" s="161" t="s">
        <v>911</v>
      </c>
      <c r="S17" s="15" t="s">
        <v>48</v>
      </c>
      <c r="T17" s="15" t="s">
        <v>939</v>
      </c>
      <c r="U17" s="15" t="s">
        <v>940</v>
      </c>
      <c r="V17" s="15" t="s">
        <v>941</v>
      </c>
      <c r="W17" s="15" t="s">
        <v>49</v>
      </c>
      <c r="X17" s="161" t="s">
        <v>942</v>
      </c>
      <c r="Y17" s="15" t="s">
        <v>943</v>
      </c>
      <c r="Z17" s="161" t="s">
        <v>50</v>
      </c>
      <c r="AA17" s="15" t="s">
        <v>51</v>
      </c>
      <c r="AB17" s="15" t="s">
        <v>52</v>
      </c>
      <c r="AC17" s="15" t="s">
        <v>53</v>
      </c>
      <c r="AD17" s="15" t="s">
        <v>54</v>
      </c>
      <c r="AF17" s="15" t="s">
        <v>944</v>
      </c>
      <c r="AG17" s="15" t="s">
        <v>945</v>
      </c>
      <c r="AH17" s="15" t="s">
        <v>946</v>
      </c>
      <c r="AI17" s="15" t="s">
        <v>55</v>
      </c>
      <c r="AJ17" s="15" t="s">
        <v>56</v>
      </c>
      <c r="AK17" s="15" t="s">
        <v>75</v>
      </c>
      <c r="AL17" s="15" t="s">
        <v>58</v>
      </c>
      <c r="AM17" s="15" t="s">
        <v>947</v>
      </c>
      <c r="AN17" s="15" t="s">
        <v>948</v>
      </c>
      <c r="AO17" s="15" t="s">
        <v>59</v>
      </c>
      <c r="AP17" s="15" t="s">
        <v>60</v>
      </c>
      <c r="AQ17" s="15" t="s">
        <v>61</v>
      </c>
      <c r="AR17" s="15" t="s">
        <v>949</v>
      </c>
      <c r="AS17" s="15" t="s">
        <v>950</v>
      </c>
      <c r="AT17" s="15" t="s">
        <v>951</v>
      </c>
      <c r="AU17" s="15" t="s">
        <v>952</v>
      </c>
      <c r="AV17" s="15" t="s">
        <v>62</v>
      </c>
      <c r="AW17" s="15" t="s">
        <v>63</v>
      </c>
      <c r="AX17" s="15" t="s">
        <v>953</v>
      </c>
      <c r="AY17" s="15" t="s">
        <v>954</v>
      </c>
      <c r="AZ17" s="15" t="s">
        <v>955</v>
      </c>
      <c r="BA17" s="15" t="s">
        <v>956</v>
      </c>
      <c r="BB17" s="15" t="s">
        <v>957</v>
      </c>
      <c r="BC17" s="15" t="s">
        <v>64</v>
      </c>
      <c r="BD17" s="15" t="s">
        <v>958</v>
      </c>
      <c r="BE17" s="15" t="s">
        <v>959</v>
      </c>
      <c r="BF17" s="15" t="s">
        <v>960</v>
      </c>
      <c r="BG17" s="15" t="s">
        <v>961</v>
      </c>
      <c r="BH17" s="15" t="s">
        <v>962</v>
      </c>
      <c r="BI17" s="15" t="s">
        <v>65</v>
      </c>
      <c r="BJ17" s="15" t="s">
        <v>963</v>
      </c>
    </row>
    <row r="18" spans="1:62" x14ac:dyDescent="0.15">
      <c r="A18" s="15" t="s">
        <v>630</v>
      </c>
      <c r="B18" s="15" t="e">
        <f>企業情報入力!#REF!</f>
        <v>#REF!</v>
      </c>
      <c r="P18" s="15" t="s">
        <v>66</v>
      </c>
      <c r="Q18" s="15" t="s">
        <v>964</v>
      </c>
      <c r="R18" s="161" t="s">
        <v>965</v>
      </c>
      <c r="S18" s="15" t="s">
        <v>966</v>
      </c>
      <c r="T18" s="15" t="s">
        <v>967</v>
      </c>
      <c r="U18" s="15" t="s">
        <v>968</v>
      </c>
      <c r="V18" s="15" t="s">
        <v>969</v>
      </c>
      <c r="W18" s="15" t="s">
        <v>67</v>
      </c>
      <c r="X18" s="161" t="s">
        <v>970</v>
      </c>
      <c r="Y18" s="15" t="s">
        <v>971</v>
      </c>
      <c r="Z18" s="161" t="s">
        <v>68</v>
      </c>
      <c r="AA18" s="15" t="s">
        <v>69</v>
      </c>
      <c r="AB18" s="15" t="s">
        <v>70</v>
      </c>
      <c r="AC18" s="15" t="s">
        <v>71</v>
      </c>
      <c r="AD18" s="15" t="s">
        <v>72</v>
      </c>
      <c r="AF18" s="15" t="s">
        <v>972</v>
      </c>
      <c r="AH18" s="15" t="s">
        <v>973</v>
      </c>
      <c r="AI18" s="15" t="s">
        <v>73</v>
      </c>
      <c r="AJ18" s="15" t="s">
        <v>74</v>
      </c>
      <c r="AK18" s="15" t="s">
        <v>158</v>
      </c>
      <c r="AL18" s="15" t="s">
        <v>103</v>
      </c>
      <c r="AM18" s="15" t="s">
        <v>974</v>
      </c>
      <c r="AN18" s="15" t="s">
        <v>975</v>
      </c>
      <c r="AO18" s="15" t="s">
        <v>104</v>
      </c>
      <c r="AP18" s="15" t="s">
        <v>105</v>
      </c>
      <c r="AQ18" s="15" t="s">
        <v>106</v>
      </c>
      <c r="AR18" s="15" t="s">
        <v>976</v>
      </c>
      <c r="AS18" s="15" t="s">
        <v>977</v>
      </c>
      <c r="AT18" s="15" t="s">
        <v>978</v>
      </c>
      <c r="AU18" s="15" t="s">
        <v>979</v>
      </c>
      <c r="AV18" s="15" t="s">
        <v>107</v>
      </c>
      <c r="AW18" s="15" t="s">
        <v>108</v>
      </c>
      <c r="AX18" s="15" t="s">
        <v>980</v>
      </c>
      <c r="AY18" s="15" t="s">
        <v>981</v>
      </c>
      <c r="BA18" s="15" t="s">
        <v>982</v>
      </c>
      <c r="BB18" s="15" t="s">
        <v>983</v>
      </c>
      <c r="BC18" s="15" t="s">
        <v>109</v>
      </c>
      <c r="BD18" s="15" t="s">
        <v>984</v>
      </c>
      <c r="BE18" s="15" t="s">
        <v>985</v>
      </c>
      <c r="BF18" s="15" t="s">
        <v>986</v>
      </c>
      <c r="BG18" s="15" t="s">
        <v>987</v>
      </c>
      <c r="BH18" s="15" t="s">
        <v>988</v>
      </c>
      <c r="BI18" s="15" t="s">
        <v>110</v>
      </c>
      <c r="BJ18" s="15" t="s">
        <v>989</v>
      </c>
    </row>
    <row r="19" spans="1:62" x14ac:dyDescent="0.15">
      <c r="A19" s="15" t="s">
        <v>736</v>
      </c>
      <c r="B19" s="15" t="str">
        <f ca="1">企業情報入力!I49</f>
        <v>-</v>
      </c>
      <c r="P19" s="15" t="s">
        <v>150</v>
      </c>
      <c r="Q19" s="15" t="s">
        <v>990</v>
      </c>
      <c r="R19" s="161" t="s">
        <v>991</v>
      </c>
      <c r="S19" s="15" t="s">
        <v>992</v>
      </c>
      <c r="T19" s="15" t="s">
        <v>993</v>
      </c>
      <c r="U19" s="15" t="s">
        <v>994</v>
      </c>
      <c r="V19" s="15" t="s">
        <v>995</v>
      </c>
      <c r="W19" s="15" t="s">
        <v>151</v>
      </c>
      <c r="X19" s="161" t="s">
        <v>996</v>
      </c>
      <c r="Y19" s="15" t="s">
        <v>997</v>
      </c>
      <c r="Z19" s="161" t="s">
        <v>152</v>
      </c>
      <c r="AA19" s="15" t="s">
        <v>153</v>
      </c>
      <c r="AB19" s="15" t="s">
        <v>154</v>
      </c>
      <c r="AC19" s="15" t="s">
        <v>171</v>
      </c>
      <c r="AD19" s="15" t="s">
        <v>155</v>
      </c>
      <c r="AF19" s="15" t="s">
        <v>998</v>
      </c>
      <c r="AH19" s="15" t="s">
        <v>999</v>
      </c>
      <c r="AI19" s="15" t="s">
        <v>156</v>
      </c>
      <c r="AJ19" s="15" t="s">
        <v>157</v>
      </c>
      <c r="AK19" s="15" t="s">
        <v>174</v>
      </c>
      <c r="AL19" s="15" t="s">
        <v>159</v>
      </c>
      <c r="AM19" s="15" t="s">
        <v>1000</v>
      </c>
      <c r="AN19" s="15" t="s">
        <v>1001</v>
      </c>
      <c r="AO19" s="15" t="s">
        <v>160</v>
      </c>
      <c r="AP19" s="15" t="s">
        <v>161</v>
      </c>
      <c r="AQ19" s="15" t="s">
        <v>162</v>
      </c>
      <c r="AR19" s="15" t="s">
        <v>1002</v>
      </c>
      <c r="AS19" s="15" t="s">
        <v>1003</v>
      </c>
      <c r="AT19" s="15" t="s">
        <v>1004</v>
      </c>
      <c r="AU19" s="15" t="s">
        <v>1005</v>
      </c>
      <c r="AV19" s="15" t="s">
        <v>1006</v>
      </c>
      <c r="AW19" s="15" t="s">
        <v>163</v>
      </c>
      <c r="AX19" s="15" t="s">
        <v>1007</v>
      </c>
      <c r="AY19" s="15" t="s">
        <v>1008</v>
      </c>
      <c r="BA19" s="15" t="s">
        <v>1009</v>
      </c>
      <c r="BB19" s="15" t="s">
        <v>1010</v>
      </c>
      <c r="BC19" s="15" t="s">
        <v>164</v>
      </c>
      <c r="BD19" s="15" t="s">
        <v>1011</v>
      </c>
      <c r="BE19" s="15" t="s">
        <v>1012</v>
      </c>
      <c r="BF19" s="15" t="s">
        <v>1013</v>
      </c>
      <c r="BH19" s="15" t="s">
        <v>1014</v>
      </c>
      <c r="BI19" s="15" t="s">
        <v>165</v>
      </c>
      <c r="BJ19" s="15" t="s">
        <v>1015</v>
      </c>
    </row>
    <row r="20" spans="1:62" x14ac:dyDescent="0.15">
      <c r="P20" s="15" t="s">
        <v>166</v>
      </c>
      <c r="Q20" s="15" t="s">
        <v>1016</v>
      </c>
      <c r="R20" s="161" t="s">
        <v>1017</v>
      </c>
      <c r="S20" s="15" t="s">
        <v>1018</v>
      </c>
      <c r="T20" s="15" t="s">
        <v>1019</v>
      </c>
      <c r="U20" s="15" t="s">
        <v>1020</v>
      </c>
      <c r="V20" s="15" t="s">
        <v>1021</v>
      </c>
      <c r="W20" s="15" t="s">
        <v>167</v>
      </c>
      <c r="X20" s="161" t="s">
        <v>1022</v>
      </c>
      <c r="Y20" s="15" t="s">
        <v>1023</v>
      </c>
      <c r="Z20" s="161" t="s">
        <v>168</v>
      </c>
      <c r="AA20" s="15" t="s">
        <v>169</v>
      </c>
      <c r="AB20" s="15" t="s">
        <v>170</v>
      </c>
      <c r="AC20" s="15" t="s">
        <v>186</v>
      </c>
      <c r="AD20" s="15" t="s">
        <v>172</v>
      </c>
      <c r="AH20" s="15" t="s">
        <v>1024</v>
      </c>
      <c r="AI20" s="15" t="s">
        <v>1025</v>
      </c>
      <c r="AJ20" s="15" t="s">
        <v>173</v>
      </c>
      <c r="AK20" s="15" t="s">
        <v>189</v>
      </c>
      <c r="AL20" s="15" t="s">
        <v>175</v>
      </c>
      <c r="AM20" s="15" t="s">
        <v>1026</v>
      </c>
      <c r="AO20" s="15" t="s">
        <v>176</v>
      </c>
      <c r="AP20" s="15" t="s">
        <v>177</v>
      </c>
      <c r="AQ20" s="15" t="s">
        <v>178</v>
      </c>
      <c r="AR20" s="15" t="s">
        <v>1027</v>
      </c>
      <c r="AS20" s="15" t="s">
        <v>1028</v>
      </c>
      <c r="AU20" s="15" t="s">
        <v>1029</v>
      </c>
      <c r="AV20" s="15" t="s">
        <v>1030</v>
      </c>
      <c r="AW20" s="15" t="s">
        <v>179</v>
      </c>
      <c r="AY20" s="15" t="s">
        <v>1031</v>
      </c>
      <c r="BA20" s="15" t="s">
        <v>1032</v>
      </c>
      <c r="BB20" s="15" t="s">
        <v>1033</v>
      </c>
      <c r="BC20" s="15" t="s">
        <v>180</v>
      </c>
      <c r="BD20" s="15" t="s">
        <v>1034</v>
      </c>
      <c r="BE20" s="15" t="s">
        <v>1035</v>
      </c>
      <c r="BF20" s="15" t="s">
        <v>1036</v>
      </c>
      <c r="BH20" s="15" t="s">
        <v>1037</v>
      </c>
      <c r="BI20" s="15" t="s">
        <v>1038</v>
      </c>
      <c r="BJ20" s="15" t="s">
        <v>1039</v>
      </c>
    </row>
    <row r="21" spans="1:62" x14ac:dyDescent="0.15">
      <c r="A21" s="15" t="s">
        <v>565</v>
      </c>
      <c r="B21" s="15">
        <f>予測地点登録!G4</f>
        <v>0</v>
      </c>
      <c r="P21" s="15" t="s">
        <v>181</v>
      </c>
      <c r="Q21" s="15" t="s">
        <v>1040</v>
      </c>
      <c r="R21" s="161" t="s">
        <v>1041</v>
      </c>
      <c r="S21" s="15" t="s">
        <v>1042</v>
      </c>
      <c r="T21" s="15" t="s">
        <v>1043</v>
      </c>
      <c r="U21" s="15" t="s">
        <v>1044</v>
      </c>
      <c r="V21" s="15" t="s">
        <v>1045</v>
      </c>
      <c r="W21" s="15" t="s">
        <v>182</v>
      </c>
      <c r="X21" s="161" t="s">
        <v>1046</v>
      </c>
      <c r="Y21" s="15" t="s">
        <v>1047</v>
      </c>
      <c r="Z21" s="161" t="s">
        <v>183</v>
      </c>
      <c r="AA21" s="15" t="s">
        <v>184</v>
      </c>
      <c r="AB21" s="15" t="s">
        <v>185</v>
      </c>
      <c r="AC21" s="15" t="s">
        <v>201</v>
      </c>
      <c r="AD21" s="15" t="s">
        <v>187</v>
      </c>
      <c r="AH21" s="15" t="s">
        <v>1048</v>
      </c>
      <c r="AI21" s="15" t="s">
        <v>1049</v>
      </c>
      <c r="AJ21" s="15" t="s">
        <v>188</v>
      </c>
      <c r="AK21" s="15" t="s">
        <v>203</v>
      </c>
      <c r="AL21" s="15" t="s">
        <v>190</v>
      </c>
      <c r="AM21" s="15" t="s">
        <v>1050</v>
      </c>
      <c r="AO21" s="15" t="s">
        <v>191</v>
      </c>
      <c r="AP21" s="15" t="s">
        <v>192</v>
      </c>
      <c r="AQ21" s="15" t="s">
        <v>193</v>
      </c>
      <c r="AR21" s="15" t="s">
        <v>1051</v>
      </c>
      <c r="AS21" s="15" t="s">
        <v>1052</v>
      </c>
      <c r="AU21" s="15" t="s">
        <v>1053</v>
      </c>
      <c r="AV21" s="15" t="s">
        <v>1054</v>
      </c>
      <c r="AW21" s="15" t="s">
        <v>194</v>
      </c>
      <c r="AY21" s="15" t="s">
        <v>1055</v>
      </c>
      <c r="BB21" s="15" t="s">
        <v>1056</v>
      </c>
      <c r="BC21" s="15" t="s">
        <v>195</v>
      </c>
      <c r="BE21" s="15" t="s">
        <v>1057</v>
      </c>
      <c r="BF21" s="15" t="s">
        <v>1058</v>
      </c>
      <c r="BH21" s="15" t="s">
        <v>1059</v>
      </c>
      <c r="BI21" s="15" t="s">
        <v>1060</v>
      </c>
      <c r="BJ21" s="15" t="s">
        <v>1061</v>
      </c>
    </row>
    <row r="22" spans="1:62" x14ac:dyDescent="0.15">
      <c r="A22" s="16" t="s">
        <v>631</v>
      </c>
      <c r="B22" s="15">
        <f>予測地点登録!O4</f>
        <v>0</v>
      </c>
      <c r="C22" s="15">
        <f>予測地点登録!U4</f>
        <v>0</v>
      </c>
      <c r="D22" s="15" t="e">
        <f>予測地点登録!#REF!</f>
        <v>#REF!</v>
      </c>
      <c r="P22" s="15" t="s">
        <v>196</v>
      </c>
      <c r="Q22" s="15" t="s">
        <v>1062</v>
      </c>
      <c r="R22" s="161" t="s">
        <v>1063</v>
      </c>
      <c r="S22" s="15" t="s">
        <v>1064</v>
      </c>
      <c r="T22" s="15" t="s">
        <v>1065</v>
      </c>
      <c r="U22" s="15" t="s">
        <v>1066</v>
      </c>
      <c r="V22" s="15" t="s">
        <v>1067</v>
      </c>
      <c r="W22" s="15" t="s">
        <v>197</v>
      </c>
      <c r="X22" s="161" t="s">
        <v>1068</v>
      </c>
      <c r="Y22" s="15" t="s">
        <v>1069</v>
      </c>
      <c r="Z22" s="161" t="s">
        <v>198</v>
      </c>
      <c r="AA22" s="15" t="s">
        <v>199</v>
      </c>
      <c r="AB22" s="15" t="s">
        <v>200</v>
      </c>
      <c r="AC22" s="15" t="s">
        <v>215</v>
      </c>
      <c r="AD22" s="15" t="s">
        <v>202</v>
      </c>
      <c r="AH22" s="15" t="s">
        <v>1070</v>
      </c>
      <c r="AI22" s="15" t="s">
        <v>1071</v>
      </c>
      <c r="AJ22" s="15" t="s">
        <v>1072</v>
      </c>
      <c r="AK22" s="15" t="s">
        <v>218</v>
      </c>
      <c r="AL22" s="15" t="s">
        <v>204</v>
      </c>
      <c r="AM22" s="15" t="s">
        <v>1073</v>
      </c>
      <c r="AO22" s="15" t="s">
        <v>206</v>
      </c>
      <c r="AP22" s="15" t="s">
        <v>207</v>
      </c>
      <c r="AQ22" s="15" t="s">
        <v>208</v>
      </c>
      <c r="AR22" s="15" t="s">
        <v>1074</v>
      </c>
      <c r="AS22" s="15" t="s">
        <v>1075</v>
      </c>
      <c r="AV22" s="15" t="s">
        <v>1076</v>
      </c>
      <c r="AW22" s="15" t="s">
        <v>1077</v>
      </c>
      <c r="AY22" s="15" t="s">
        <v>1078</v>
      </c>
      <c r="BB22" s="15" t="s">
        <v>1079</v>
      </c>
      <c r="BC22" s="15" t="s">
        <v>209</v>
      </c>
      <c r="BF22" s="15" t="s">
        <v>1080</v>
      </c>
      <c r="BH22" s="15" t="s">
        <v>1081</v>
      </c>
      <c r="BI22" s="15" t="s">
        <v>1082</v>
      </c>
      <c r="BJ22" s="15" t="s">
        <v>1083</v>
      </c>
    </row>
    <row r="23" spans="1:62" x14ac:dyDescent="0.15">
      <c r="A23" s="16" t="s">
        <v>623</v>
      </c>
      <c r="B23" s="15">
        <f>予測地点登録!G6</f>
        <v>0</v>
      </c>
      <c r="C23" s="15">
        <f>予測地点登録!I6</f>
        <v>0</v>
      </c>
      <c r="D23" s="15">
        <f>予測地点登録!K6</f>
        <v>0</v>
      </c>
      <c r="P23" s="15" t="s">
        <v>210</v>
      </c>
      <c r="Q23" s="15" t="s">
        <v>1084</v>
      </c>
      <c r="R23" s="161" t="s">
        <v>1085</v>
      </c>
      <c r="S23" s="15" t="s">
        <v>1086</v>
      </c>
      <c r="T23" s="15" t="s">
        <v>1087</v>
      </c>
      <c r="U23" s="15" t="s">
        <v>1088</v>
      </c>
      <c r="V23" s="15" t="s">
        <v>1089</v>
      </c>
      <c r="W23" s="15" t="s">
        <v>211</v>
      </c>
      <c r="X23" s="161" t="s">
        <v>1111</v>
      </c>
      <c r="Y23" s="15" t="s">
        <v>1090</v>
      </c>
      <c r="Z23" s="161" t="s">
        <v>212</v>
      </c>
      <c r="AA23" s="15" t="s">
        <v>213</v>
      </c>
      <c r="AB23" s="15" t="s">
        <v>214</v>
      </c>
      <c r="AC23" s="15" t="s">
        <v>229</v>
      </c>
      <c r="AD23" s="15" t="s">
        <v>217</v>
      </c>
      <c r="AH23" s="15" t="s">
        <v>1091</v>
      </c>
      <c r="AI23" s="15" t="s">
        <v>1092</v>
      </c>
      <c r="AJ23" s="15" t="s">
        <v>1093</v>
      </c>
      <c r="AK23" s="15" t="s">
        <v>231</v>
      </c>
      <c r="AL23" s="15" t="s">
        <v>219</v>
      </c>
      <c r="AM23" s="15" t="s">
        <v>1094</v>
      </c>
      <c r="AO23" s="15" t="s">
        <v>220</v>
      </c>
      <c r="AP23" s="15" t="s">
        <v>221</v>
      </c>
      <c r="AQ23" s="15" t="s">
        <v>222</v>
      </c>
      <c r="AR23" s="15" t="s">
        <v>1095</v>
      </c>
      <c r="AS23" s="15" t="s">
        <v>1096</v>
      </c>
      <c r="AV23" s="15" t="s">
        <v>1097</v>
      </c>
      <c r="AW23" s="15" t="s">
        <v>1098</v>
      </c>
      <c r="AY23" s="15" t="s">
        <v>1099</v>
      </c>
      <c r="BB23" s="15" t="s">
        <v>1100</v>
      </c>
      <c r="BC23" s="15" t="s">
        <v>223</v>
      </c>
      <c r="BF23" s="15" t="s">
        <v>1101</v>
      </c>
      <c r="BH23" s="15" t="s">
        <v>1102</v>
      </c>
      <c r="BI23" s="15" t="s">
        <v>1103</v>
      </c>
      <c r="BJ23" s="15" t="s">
        <v>1104</v>
      </c>
    </row>
    <row r="24" spans="1:62" x14ac:dyDescent="0.15">
      <c r="A24" s="16" t="s">
        <v>624</v>
      </c>
      <c r="B24" s="15">
        <f>予測地点登録!N6</f>
        <v>0</v>
      </c>
      <c r="C24" s="15">
        <f>予測地点登録!P6</f>
        <v>0</v>
      </c>
      <c r="D24" s="15">
        <f>予測地点登録!R6</f>
        <v>0</v>
      </c>
      <c r="P24" s="15" t="s">
        <v>224</v>
      </c>
      <c r="Q24" s="15" t="s">
        <v>1105</v>
      </c>
      <c r="R24" s="161" t="s">
        <v>1106</v>
      </c>
      <c r="S24" s="15" t="s">
        <v>1107</v>
      </c>
      <c r="T24" s="15" t="s">
        <v>1108</v>
      </c>
      <c r="U24" s="15" t="s">
        <v>1109</v>
      </c>
      <c r="V24" s="15" t="s">
        <v>1110</v>
      </c>
      <c r="W24" s="15" t="s">
        <v>225</v>
      </c>
      <c r="X24" s="161" t="s">
        <v>1133</v>
      </c>
      <c r="Y24" s="15" t="s">
        <v>1112</v>
      </c>
      <c r="Z24" s="161" t="s">
        <v>226</v>
      </c>
      <c r="AA24" s="15" t="s">
        <v>227</v>
      </c>
      <c r="AB24" s="15" t="s">
        <v>228</v>
      </c>
      <c r="AC24" s="15" t="s">
        <v>253</v>
      </c>
      <c r="AD24" s="15" t="s">
        <v>230</v>
      </c>
      <c r="AH24" s="15" t="s">
        <v>1113</v>
      </c>
      <c r="AI24" s="15" t="s">
        <v>1114</v>
      </c>
      <c r="AJ24" s="15" t="s">
        <v>1115</v>
      </c>
      <c r="AK24" s="15" t="s">
        <v>255</v>
      </c>
      <c r="AL24" s="15" t="s">
        <v>232</v>
      </c>
      <c r="AM24" s="15" t="s">
        <v>1116</v>
      </c>
      <c r="AO24" s="15" t="s">
        <v>233</v>
      </c>
      <c r="AP24" s="15" t="s">
        <v>235</v>
      </c>
      <c r="AQ24" s="15" t="s">
        <v>236</v>
      </c>
      <c r="AR24" s="15" t="s">
        <v>1117</v>
      </c>
      <c r="AS24" s="15" t="s">
        <v>1118</v>
      </c>
      <c r="AV24" s="15" t="s">
        <v>1119</v>
      </c>
      <c r="AW24" s="15" t="s">
        <v>1120</v>
      </c>
      <c r="AY24" s="15" t="s">
        <v>1121</v>
      </c>
      <c r="BB24" s="15" t="s">
        <v>1122</v>
      </c>
      <c r="BC24" s="15" t="s">
        <v>237</v>
      </c>
      <c r="BF24" s="15" t="s">
        <v>1123</v>
      </c>
      <c r="BH24" s="15" t="s">
        <v>1124</v>
      </c>
      <c r="BI24" s="15" t="s">
        <v>1125</v>
      </c>
      <c r="BJ24" s="15" t="s">
        <v>1126</v>
      </c>
    </row>
    <row r="25" spans="1:62" x14ac:dyDescent="0.15">
      <c r="A25" s="15" t="s">
        <v>632</v>
      </c>
      <c r="B25" s="15">
        <f>予測地点登録!G7</f>
        <v>0</v>
      </c>
      <c r="C25" s="15">
        <f>予測地点登録!O7</f>
        <v>0</v>
      </c>
      <c r="P25" s="15" t="s">
        <v>238</v>
      </c>
      <c r="Q25" s="15" t="s">
        <v>1127</v>
      </c>
      <c r="R25" s="161" t="s">
        <v>1128</v>
      </c>
      <c r="S25" s="15" t="s">
        <v>1129</v>
      </c>
      <c r="T25" s="15" t="s">
        <v>1130</v>
      </c>
      <c r="U25" s="15" t="s">
        <v>1131</v>
      </c>
      <c r="V25" s="15" t="s">
        <v>1132</v>
      </c>
      <c r="W25" s="15" t="s">
        <v>239</v>
      </c>
      <c r="X25" s="161" t="s">
        <v>1154</v>
      </c>
      <c r="Y25" s="15" t="s">
        <v>1134</v>
      </c>
      <c r="Z25" s="161" t="s">
        <v>240</v>
      </c>
      <c r="AA25" s="15" t="s">
        <v>241</v>
      </c>
      <c r="AB25" s="15" t="s">
        <v>242</v>
      </c>
      <c r="AC25" s="15" t="s">
        <v>265</v>
      </c>
      <c r="AD25" s="15" t="s">
        <v>254</v>
      </c>
      <c r="AH25" s="15" t="s">
        <v>1135</v>
      </c>
      <c r="AI25" s="15" t="s">
        <v>1136</v>
      </c>
      <c r="AJ25" s="15" t="s">
        <v>1137</v>
      </c>
      <c r="AK25" s="15" t="s">
        <v>267</v>
      </c>
      <c r="AL25" s="15" t="s">
        <v>256</v>
      </c>
      <c r="AM25" s="15" t="s">
        <v>1138</v>
      </c>
      <c r="AO25" s="15" t="s">
        <v>257</v>
      </c>
      <c r="AP25" s="15" t="s">
        <v>269</v>
      </c>
      <c r="AQ25" s="15" t="s">
        <v>258</v>
      </c>
      <c r="AR25" s="15" t="s">
        <v>1139</v>
      </c>
      <c r="AS25" s="15" t="s">
        <v>1140</v>
      </c>
      <c r="AV25" s="15" t="s">
        <v>1141</v>
      </c>
      <c r="AW25" s="15" t="s">
        <v>1142</v>
      </c>
      <c r="BB25" s="15" t="s">
        <v>1143</v>
      </c>
      <c r="BC25" s="15" t="s">
        <v>259</v>
      </c>
      <c r="BF25" s="15" t="s">
        <v>1144</v>
      </c>
      <c r="BH25" s="15" t="s">
        <v>1145</v>
      </c>
      <c r="BI25" s="15" t="s">
        <v>1146</v>
      </c>
      <c r="BJ25" s="15" t="s">
        <v>1147</v>
      </c>
    </row>
    <row r="26" spans="1:62" x14ac:dyDescent="0.15">
      <c r="A26" s="16" t="s">
        <v>566</v>
      </c>
      <c r="B26" s="15">
        <f>予測地点登録!O7</f>
        <v>0</v>
      </c>
      <c r="P26" s="15" t="s">
        <v>260</v>
      </c>
      <c r="Q26" s="15" t="s">
        <v>1148</v>
      </c>
      <c r="R26" s="161" t="s">
        <v>1149</v>
      </c>
      <c r="S26" s="15" t="s">
        <v>1150</v>
      </c>
      <c r="U26" s="15" t="s">
        <v>1151</v>
      </c>
      <c r="V26" s="15" t="s">
        <v>1152</v>
      </c>
      <c r="W26" s="15" t="s">
        <v>261</v>
      </c>
      <c r="X26" s="161" t="s">
        <v>1175</v>
      </c>
      <c r="Y26" s="15" t="s">
        <v>1155</v>
      </c>
      <c r="Z26" s="161" t="s">
        <v>262</v>
      </c>
      <c r="AA26" s="15" t="s">
        <v>263</v>
      </c>
      <c r="AB26" s="15" t="s">
        <v>264</v>
      </c>
      <c r="AC26" s="15" t="s">
        <v>289</v>
      </c>
      <c r="AD26" s="15" t="s">
        <v>266</v>
      </c>
      <c r="AH26" s="15" t="s">
        <v>1156</v>
      </c>
      <c r="AI26" s="15" t="s">
        <v>1157</v>
      </c>
      <c r="AJ26" s="15" t="s">
        <v>1158</v>
      </c>
      <c r="AK26" s="15" t="s">
        <v>278</v>
      </c>
      <c r="AL26" s="15" t="s">
        <v>268</v>
      </c>
      <c r="AM26" s="15" t="s">
        <v>1159</v>
      </c>
      <c r="AO26" s="15" t="s">
        <v>1160</v>
      </c>
      <c r="AP26" s="15" t="s">
        <v>280</v>
      </c>
      <c r="AQ26" s="15" t="s">
        <v>270</v>
      </c>
      <c r="AR26" s="15" t="s">
        <v>1161</v>
      </c>
      <c r="AS26" s="15" t="s">
        <v>1162</v>
      </c>
      <c r="AV26" s="15" t="s">
        <v>1163</v>
      </c>
      <c r="AW26" s="15" t="s">
        <v>1164</v>
      </c>
      <c r="BB26" s="15" t="s">
        <v>1165</v>
      </c>
      <c r="BC26" s="15" t="s">
        <v>271</v>
      </c>
      <c r="BF26" s="15" t="s">
        <v>1166</v>
      </c>
      <c r="BH26" s="15" t="s">
        <v>1167</v>
      </c>
      <c r="BI26" s="15" t="s">
        <v>1168</v>
      </c>
      <c r="BJ26" s="15" t="s">
        <v>1169</v>
      </c>
    </row>
    <row r="27" spans="1:62" x14ac:dyDescent="0.15">
      <c r="A27" s="16" t="s">
        <v>623</v>
      </c>
      <c r="B27" s="15" t="str">
        <f>予測地点登録!F16</f>
        <v>●</v>
      </c>
      <c r="C27" s="15">
        <f>予測地点登録!H16</f>
        <v>0</v>
      </c>
      <c r="D27" s="15" t="str">
        <f>予測地点登録!J16</f>
        <v>●</v>
      </c>
      <c r="P27" s="15" t="s">
        <v>272</v>
      </c>
      <c r="Q27" s="15" t="s">
        <v>1170</v>
      </c>
      <c r="R27" s="161" t="s">
        <v>1171</v>
      </c>
      <c r="S27" s="15" t="s">
        <v>1172</v>
      </c>
      <c r="U27" s="15" t="s">
        <v>1173</v>
      </c>
      <c r="V27" s="15" t="s">
        <v>1174</v>
      </c>
      <c r="W27" s="15" t="s">
        <v>273</v>
      </c>
      <c r="Y27" s="15" t="s">
        <v>1176</v>
      </c>
      <c r="Z27" s="161" t="s">
        <v>274</v>
      </c>
      <c r="AA27" s="15" t="s">
        <v>275</v>
      </c>
      <c r="AB27" s="15" t="s">
        <v>276</v>
      </c>
      <c r="AC27" s="15" t="s">
        <v>299</v>
      </c>
      <c r="AD27" s="15" t="s">
        <v>277</v>
      </c>
      <c r="AH27" s="15" t="s">
        <v>1177</v>
      </c>
      <c r="AI27" s="15" t="s">
        <v>1178</v>
      </c>
      <c r="AJ27" s="15" t="s">
        <v>1179</v>
      </c>
      <c r="AK27" s="15" t="s">
        <v>290</v>
      </c>
      <c r="AL27" s="15" t="s">
        <v>279</v>
      </c>
      <c r="AM27" s="15" t="s">
        <v>1180</v>
      </c>
      <c r="AO27" s="15" t="s">
        <v>1181</v>
      </c>
      <c r="AP27" s="15" t="s">
        <v>292</v>
      </c>
      <c r="AQ27" s="15" t="s">
        <v>282</v>
      </c>
      <c r="AR27" s="15" t="s">
        <v>1182</v>
      </c>
      <c r="AS27" s="15" t="s">
        <v>1183</v>
      </c>
      <c r="AV27" s="15" t="s">
        <v>1184</v>
      </c>
      <c r="AW27" s="15" t="s">
        <v>1185</v>
      </c>
      <c r="BB27" s="15" t="s">
        <v>1186</v>
      </c>
      <c r="BC27" s="15" t="s">
        <v>283</v>
      </c>
      <c r="BF27" s="15" t="s">
        <v>1187</v>
      </c>
      <c r="BI27" s="15" t="s">
        <v>1188</v>
      </c>
      <c r="BJ27" s="15" t="s">
        <v>1189</v>
      </c>
    </row>
    <row r="28" spans="1:62" x14ac:dyDescent="0.15">
      <c r="A28" s="16" t="s">
        <v>624</v>
      </c>
      <c r="B28" s="15" t="str">
        <f>予測地点登録!N16</f>
        <v>●</v>
      </c>
      <c r="C28" s="15">
        <f>予測地点登録!P16</f>
        <v>0</v>
      </c>
      <c r="D28" s="15" t="str">
        <f>予測地点登録!R16</f>
        <v>●</v>
      </c>
      <c r="P28" s="15" t="s">
        <v>284</v>
      </c>
      <c r="Q28" s="15" t="s">
        <v>1190</v>
      </c>
      <c r="R28" s="161" t="s">
        <v>1191</v>
      </c>
      <c r="S28" s="15" t="s">
        <v>1192</v>
      </c>
      <c r="U28" s="15" t="s">
        <v>1193</v>
      </c>
      <c r="V28" s="15" t="s">
        <v>1194</v>
      </c>
      <c r="W28" s="15" t="s">
        <v>285</v>
      </c>
      <c r="Y28" s="15" t="s">
        <v>1195</v>
      </c>
      <c r="Z28" s="161" t="s">
        <v>286</v>
      </c>
      <c r="AA28" s="15" t="s">
        <v>287</v>
      </c>
      <c r="AB28" s="15" t="s">
        <v>288</v>
      </c>
      <c r="AC28" s="15" t="s">
        <v>310</v>
      </c>
      <c r="AD28" s="15" t="s">
        <v>1196</v>
      </c>
      <c r="AI28" s="15" t="s">
        <v>1197</v>
      </c>
      <c r="AJ28" s="15" t="s">
        <v>1198</v>
      </c>
      <c r="AK28" s="15" t="s">
        <v>300</v>
      </c>
      <c r="AL28" s="15" t="s">
        <v>291</v>
      </c>
      <c r="AM28" s="15" t="s">
        <v>1199</v>
      </c>
      <c r="AO28" s="15" t="s">
        <v>1200</v>
      </c>
      <c r="AP28" s="15" t="s">
        <v>302</v>
      </c>
      <c r="AQ28" s="15" t="s">
        <v>293</v>
      </c>
      <c r="AR28" s="15" t="s">
        <v>1201</v>
      </c>
      <c r="AS28" s="15" t="s">
        <v>1202</v>
      </c>
      <c r="AV28" s="15" t="s">
        <v>1203</v>
      </c>
      <c r="AW28" s="15" t="s">
        <v>1204</v>
      </c>
      <c r="BB28" s="15" t="s">
        <v>1205</v>
      </c>
      <c r="BC28" s="15" t="s">
        <v>294</v>
      </c>
      <c r="BF28" s="15" t="s">
        <v>1206</v>
      </c>
      <c r="BI28" s="15" t="s">
        <v>1207</v>
      </c>
      <c r="BJ28" s="15" t="s">
        <v>1208</v>
      </c>
    </row>
    <row r="29" spans="1:62" x14ac:dyDescent="0.15">
      <c r="A29" s="15" t="s">
        <v>633</v>
      </c>
      <c r="B29" s="15">
        <f>予測地点登録!F19</f>
        <v>0</v>
      </c>
      <c r="P29" s="15" t="s">
        <v>295</v>
      </c>
      <c r="Q29" s="15" t="s">
        <v>1209</v>
      </c>
      <c r="R29" s="161" t="s">
        <v>1210</v>
      </c>
      <c r="S29" s="15" t="s">
        <v>1211</v>
      </c>
      <c r="U29" s="15" t="s">
        <v>1212</v>
      </c>
      <c r="V29" s="15" t="s">
        <v>1213</v>
      </c>
      <c r="W29" s="15" t="s">
        <v>296</v>
      </c>
      <c r="Y29" s="15" t="s">
        <v>1214</v>
      </c>
      <c r="Z29" s="161" t="s">
        <v>297</v>
      </c>
      <c r="AA29" s="15" t="s">
        <v>298</v>
      </c>
      <c r="AB29" s="15" t="s">
        <v>4</v>
      </c>
      <c r="AC29" s="15" t="s">
        <v>322</v>
      </c>
      <c r="AD29" s="15" t="s">
        <v>1215</v>
      </c>
      <c r="AI29" s="15" t="s">
        <v>1216</v>
      </c>
      <c r="AJ29" s="15" t="s">
        <v>1217</v>
      </c>
      <c r="AK29" s="15" t="s">
        <v>311</v>
      </c>
      <c r="AL29" s="15" t="s">
        <v>301</v>
      </c>
      <c r="AM29" s="15" t="s">
        <v>1218</v>
      </c>
      <c r="AO29" s="15" t="s">
        <v>1219</v>
      </c>
      <c r="AP29" s="15" t="s">
        <v>313</v>
      </c>
      <c r="AQ29" s="15" t="s">
        <v>303</v>
      </c>
      <c r="AR29" s="15" t="s">
        <v>1220</v>
      </c>
      <c r="AS29" s="15" t="s">
        <v>1221</v>
      </c>
      <c r="AV29" s="15" t="s">
        <v>1222</v>
      </c>
      <c r="AW29" s="15" t="s">
        <v>1223</v>
      </c>
      <c r="BB29" s="15" t="s">
        <v>1224</v>
      </c>
      <c r="BC29" s="15" t="s">
        <v>304</v>
      </c>
      <c r="BF29" s="15" t="s">
        <v>1225</v>
      </c>
      <c r="BI29" s="15" t="s">
        <v>1226</v>
      </c>
      <c r="BJ29" s="15" t="s">
        <v>1227</v>
      </c>
    </row>
    <row r="30" spans="1:62" x14ac:dyDescent="0.15">
      <c r="A30" s="16" t="s">
        <v>566</v>
      </c>
      <c r="B30" s="15">
        <f>予測地点登録!N19</f>
        <v>0</v>
      </c>
      <c r="P30" s="15" t="s">
        <v>305</v>
      </c>
      <c r="Q30" s="15" t="s">
        <v>1228</v>
      </c>
      <c r="R30" s="161" t="s">
        <v>1229</v>
      </c>
      <c r="S30" s="15" t="s">
        <v>1230</v>
      </c>
      <c r="U30" s="15" t="s">
        <v>1231</v>
      </c>
      <c r="V30" s="15" t="s">
        <v>1232</v>
      </c>
      <c r="W30" s="15" t="s">
        <v>306</v>
      </c>
      <c r="Y30" s="15" t="s">
        <v>1233</v>
      </c>
      <c r="Z30" s="161" t="s">
        <v>307</v>
      </c>
      <c r="AA30" s="15" t="s">
        <v>308</v>
      </c>
      <c r="AB30" s="15" t="s">
        <v>309</v>
      </c>
      <c r="AC30" s="15" t="s">
        <v>333</v>
      </c>
      <c r="AD30" s="15" t="s">
        <v>1234</v>
      </c>
      <c r="AI30" s="15" t="s">
        <v>1235</v>
      </c>
      <c r="AJ30" s="15" t="s">
        <v>1236</v>
      </c>
      <c r="AK30" s="15" t="s">
        <v>323</v>
      </c>
      <c r="AL30" s="15" t="s">
        <v>312</v>
      </c>
      <c r="AO30" s="15" t="s">
        <v>1237</v>
      </c>
      <c r="AP30" s="15" t="s">
        <v>325</v>
      </c>
      <c r="AQ30" s="15" t="s">
        <v>314</v>
      </c>
      <c r="AR30" s="15" t="s">
        <v>1238</v>
      </c>
      <c r="AS30" s="15" t="s">
        <v>1239</v>
      </c>
      <c r="AV30" s="15" t="s">
        <v>315</v>
      </c>
      <c r="AW30" s="15" t="s">
        <v>1240</v>
      </c>
      <c r="BB30" s="15" t="s">
        <v>1241</v>
      </c>
      <c r="BC30" s="15" t="s">
        <v>316</v>
      </c>
      <c r="BF30" s="15" t="s">
        <v>1242</v>
      </c>
      <c r="BI30" s="15" t="s">
        <v>1243</v>
      </c>
      <c r="BJ30" s="15" t="s">
        <v>1244</v>
      </c>
    </row>
    <row r="31" spans="1:62" x14ac:dyDescent="0.15">
      <c r="A31" s="16" t="s">
        <v>623</v>
      </c>
      <c r="B31" s="15">
        <f>予測地点登録!F21</f>
        <v>0</v>
      </c>
      <c r="C31" s="15">
        <f>予測地点登録!H21</f>
        <v>0</v>
      </c>
      <c r="D31" s="15">
        <f>予測地点登録!J21</f>
        <v>0</v>
      </c>
      <c r="P31" s="15" t="s">
        <v>317</v>
      </c>
      <c r="Q31" s="15" t="s">
        <v>1245</v>
      </c>
      <c r="R31" s="161" t="s">
        <v>1246</v>
      </c>
      <c r="S31" s="15" t="s">
        <v>1247</v>
      </c>
      <c r="U31" s="15" t="s">
        <v>1248</v>
      </c>
      <c r="V31" s="15" t="s">
        <v>1249</v>
      </c>
      <c r="W31" s="15" t="s">
        <v>318</v>
      </c>
      <c r="Y31" s="15" t="s">
        <v>1250</v>
      </c>
      <c r="Z31" s="161" t="s">
        <v>319</v>
      </c>
      <c r="AA31" s="15" t="s">
        <v>320</v>
      </c>
      <c r="AB31" s="15" t="s">
        <v>321</v>
      </c>
      <c r="AC31" s="15" t="s">
        <v>343</v>
      </c>
      <c r="AD31" s="15" t="s">
        <v>1251</v>
      </c>
      <c r="AI31" s="15" t="s">
        <v>1252</v>
      </c>
      <c r="AJ31" s="15" t="s">
        <v>1253</v>
      </c>
      <c r="AK31" s="15" t="s">
        <v>334</v>
      </c>
      <c r="AL31" s="15" t="s">
        <v>324</v>
      </c>
      <c r="AO31" s="15" t="s">
        <v>1254</v>
      </c>
      <c r="AP31" s="15" t="s">
        <v>336</v>
      </c>
      <c r="AQ31" s="15" t="s">
        <v>326</v>
      </c>
      <c r="AR31" s="15" t="s">
        <v>1255</v>
      </c>
      <c r="BB31" s="15" t="s">
        <v>1256</v>
      </c>
      <c r="BC31" s="15" t="s">
        <v>327</v>
      </c>
      <c r="BF31" s="15" t="s">
        <v>1257</v>
      </c>
      <c r="BI31" s="15" t="s">
        <v>1258</v>
      </c>
      <c r="BJ31" s="15" t="s">
        <v>1259</v>
      </c>
    </row>
    <row r="32" spans="1:62" x14ac:dyDescent="0.15">
      <c r="A32" s="16" t="s">
        <v>624</v>
      </c>
      <c r="B32" s="15">
        <f>予測地点登録!N21</f>
        <v>0</v>
      </c>
      <c r="C32" s="15">
        <f>予測地点登録!P21</f>
        <v>0</v>
      </c>
      <c r="D32" s="15">
        <f>予測地点登録!R21</f>
        <v>0</v>
      </c>
      <c r="P32" s="15" t="s">
        <v>328</v>
      </c>
      <c r="Q32" s="15" t="s">
        <v>1260</v>
      </c>
      <c r="R32" s="161" t="s">
        <v>1261</v>
      </c>
      <c r="S32" s="15" t="s">
        <v>1262</v>
      </c>
      <c r="U32" s="15" t="s">
        <v>1263</v>
      </c>
      <c r="V32" s="15" t="s">
        <v>1264</v>
      </c>
      <c r="W32" s="15" t="s">
        <v>329</v>
      </c>
      <c r="Y32" s="15" t="s">
        <v>1265</v>
      </c>
      <c r="Z32" s="161" t="s">
        <v>330</v>
      </c>
      <c r="AA32" s="15" t="s">
        <v>331</v>
      </c>
      <c r="AB32" s="15" t="s">
        <v>332</v>
      </c>
      <c r="AC32" s="15" t="s">
        <v>352</v>
      </c>
      <c r="AD32" s="15" t="s">
        <v>1266</v>
      </c>
      <c r="AI32" s="15" t="s">
        <v>1267</v>
      </c>
      <c r="AJ32" s="15" t="s">
        <v>1268</v>
      </c>
      <c r="AK32" s="15" t="s">
        <v>1269</v>
      </c>
      <c r="AL32" s="15" t="s">
        <v>335</v>
      </c>
      <c r="AO32" s="15" t="s">
        <v>1270</v>
      </c>
      <c r="AP32" s="15" t="s">
        <v>345</v>
      </c>
      <c r="AQ32" s="15" t="s">
        <v>337</v>
      </c>
      <c r="AR32" s="15" t="s">
        <v>1271</v>
      </c>
      <c r="BB32" s="15" t="s">
        <v>1272</v>
      </c>
      <c r="BC32" s="15" t="s">
        <v>338</v>
      </c>
      <c r="BF32" s="15" t="s">
        <v>1273</v>
      </c>
      <c r="BI32" s="15" t="s">
        <v>1274</v>
      </c>
      <c r="BJ32" s="15" t="s">
        <v>1275</v>
      </c>
    </row>
    <row r="33" spans="1:62" x14ac:dyDescent="0.15">
      <c r="A33" s="15" t="s">
        <v>634</v>
      </c>
      <c r="B33" s="15">
        <f>予測地点登録!G23</f>
        <v>0</v>
      </c>
      <c r="P33" s="15" t="s">
        <v>339</v>
      </c>
      <c r="Q33" s="15" t="s">
        <v>1276</v>
      </c>
      <c r="R33" s="161" t="s">
        <v>1277</v>
      </c>
      <c r="S33" s="15" t="s">
        <v>1278</v>
      </c>
      <c r="U33" s="15" t="s">
        <v>1279</v>
      </c>
      <c r="V33" s="15" t="s">
        <v>1280</v>
      </c>
      <c r="W33" s="15" t="s">
        <v>1281</v>
      </c>
      <c r="Y33" s="15" t="s">
        <v>1282</v>
      </c>
      <c r="Z33" s="161" t="s">
        <v>340</v>
      </c>
      <c r="AA33" s="15" t="s">
        <v>341</v>
      </c>
      <c r="AB33" s="15" t="s">
        <v>342</v>
      </c>
      <c r="AC33" s="15" t="s">
        <v>361</v>
      </c>
      <c r="AD33" s="15" t="s">
        <v>1283</v>
      </c>
      <c r="AI33" s="15" t="s">
        <v>1284</v>
      </c>
      <c r="AJ33" s="15" t="s">
        <v>1285</v>
      </c>
      <c r="AK33" s="15" t="s">
        <v>1286</v>
      </c>
      <c r="AL33" s="15" t="s">
        <v>344</v>
      </c>
      <c r="AO33" s="15" t="s">
        <v>1287</v>
      </c>
      <c r="AP33" s="15" t="s">
        <v>354</v>
      </c>
      <c r="AQ33" s="15" t="s">
        <v>346</v>
      </c>
      <c r="AR33" s="15" t="s">
        <v>1288</v>
      </c>
      <c r="BB33" s="15" t="s">
        <v>1289</v>
      </c>
      <c r="BC33" s="15" t="s">
        <v>347</v>
      </c>
      <c r="BF33" s="15" t="s">
        <v>1290</v>
      </c>
      <c r="BI33" s="15" t="s">
        <v>1291</v>
      </c>
      <c r="BJ33" s="15" t="s">
        <v>1292</v>
      </c>
    </row>
    <row r="34" spans="1:62" x14ac:dyDescent="0.15">
      <c r="A34" s="16" t="s">
        <v>566</v>
      </c>
      <c r="B34" s="15">
        <f>予測地点登録!O23</f>
        <v>0</v>
      </c>
      <c r="P34" s="15" t="s">
        <v>348</v>
      </c>
      <c r="Q34" s="15" t="s">
        <v>1293</v>
      </c>
      <c r="R34" s="161" t="s">
        <v>1294</v>
      </c>
      <c r="S34" s="15" t="s">
        <v>1295</v>
      </c>
      <c r="U34" s="15" t="s">
        <v>1296</v>
      </c>
      <c r="V34" s="15" t="s">
        <v>1297</v>
      </c>
      <c r="W34" s="15" t="s">
        <v>1298</v>
      </c>
      <c r="Y34" s="15" t="s">
        <v>1299</v>
      </c>
      <c r="Z34" s="161" t="s">
        <v>349</v>
      </c>
      <c r="AA34" s="15" t="s">
        <v>350</v>
      </c>
      <c r="AB34" s="15" t="s">
        <v>351</v>
      </c>
      <c r="AC34" s="15" t="s">
        <v>370</v>
      </c>
      <c r="AD34" s="15" t="s">
        <v>1300</v>
      </c>
      <c r="AI34" s="15" t="s">
        <v>1301</v>
      </c>
      <c r="AJ34" s="15" t="s">
        <v>1302</v>
      </c>
      <c r="AK34" s="15" t="s">
        <v>1303</v>
      </c>
      <c r="AL34" s="15" t="s">
        <v>353</v>
      </c>
      <c r="AO34" s="15" t="s">
        <v>1304</v>
      </c>
      <c r="AP34" s="15" t="s">
        <v>363</v>
      </c>
      <c r="AQ34" s="15" t="s">
        <v>355</v>
      </c>
      <c r="AR34" s="15" t="s">
        <v>1305</v>
      </c>
      <c r="BB34" s="15" t="s">
        <v>1306</v>
      </c>
      <c r="BC34" s="15" t="s">
        <v>356</v>
      </c>
      <c r="BF34" s="15" t="s">
        <v>1307</v>
      </c>
      <c r="BI34" s="15" t="s">
        <v>1308</v>
      </c>
      <c r="BJ34" s="15" t="s">
        <v>1309</v>
      </c>
    </row>
    <row r="35" spans="1:62" x14ac:dyDescent="0.15">
      <c r="A35" s="16" t="s">
        <v>623</v>
      </c>
      <c r="B35" s="15" t="e">
        <f>予測地点登録!#REF!</f>
        <v>#REF!</v>
      </c>
      <c r="C35" s="15" t="e">
        <f>予測地点登録!#REF!</f>
        <v>#REF!</v>
      </c>
      <c r="D35" s="15" t="e">
        <f>予測地点登録!#REF!</f>
        <v>#REF!</v>
      </c>
      <c r="P35" s="15" t="s">
        <v>357</v>
      </c>
      <c r="Q35" s="15" t="s">
        <v>1310</v>
      </c>
      <c r="S35" s="15" t="s">
        <v>1311</v>
      </c>
      <c r="U35" s="15" t="s">
        <v>1312</v>
      </c>
      <c r="V35" s="15" t="s">
        <v>1313</v>
      </c>
      <c r="W35" s="15" t="s">
        <v>1314</v>
      </c>
      <c r="Y35" s="15" t="s">
        <v>1315</v>
      </c>
      <c r="Z35" s="161" t="s">
        <v>358</v>
      </c>
      <c r="AA35" s="15" t="s">
        <v>359</v>
      </c>
      <c r="AB35" s="15" t="s">
        <v>360</v>
      </c>
      <c r="AC35" s="15" t="s">
        <v>379</v>
      </c>
      <c r="AD35" s="15" t="s">
        <v>1316</v>
      </c>
      <c r="AI35" s="15" t="s">
        <v>1317</v>
      </c>
      <c r="AJ35" s="15" t="s">
        <v>1318</v>
      </c>
      <c r="AK35" s="15" t="s">
        <v>1319</v>
      </c>
      <c r="AL35" s="15" t="s">
        <v>362</v>
      </c>
      <c r="AO35" s="15" t="s">
        <v>1320</v>
      </c>
      <c r="AP35" s="15" t="s">
        <v>372</v>
      </c>
      <c r="AQ35" s="15" t="s">
        <v>364</v>
      </c>
      <c r="AR35" s="15" t="s">
        <v>1321</v>
      </c>
      <c r="BC35" s="15" t="s">
        <v>365</v>
      </c>
      <c r="BF35" s="15" t="s">
        <v>1322</v>
      </c>
      <c r="BI35" s="15" t="s">
        <v>1323</v>
      </c>
      <c r="BJ35" s="15" t="s">
        <v>1324</v>
      </c>
    </row>
    <row r="36" spans="1:62" x14ac:dyDescent="0.15">
      <c r="A36" s="16" t="s">
        <v>624</v>
      </c>
      <c r="B36" s="15" t="e">
        <f>予測地点登録!#REF!</f>
        <v>#REF!</v>
      </c>
      <c r="C36" s="15" t="e">
        <f>予測地点登録!#REF!</f>
        <v>#REF!</v>
      </c>
      <c r="D36" s="15" t="e">
        <f>予測地点登録!#REF!</f>
        <v>#REF!</v>
      </c>
      <c r="P36" s="15" t="s">
        <v>366</v>
      </c>
      <c r="Q36" s="15" t="s">
        <v>1325</v>
      </c>
      <c r="S36" s="15" t="s">
        <v>1326</v>
      </c>
      <c r="V36" s="15" t="s">
        <v>1327</v>
      </c>
      <c r="W36" s="15" t="s">
        <v>1328</v>
      </c>
      <c r="Z36" s="161" t="s">
        <v>367</v>
      </c>
      <c r="AA36" s="15" t="s">
        <v>368</v>
      </c>
      <c r="AB36" s="15" t="s">
        <v>369</v>
      </c>
      <c r="AC36" s="15" t="s">
        <v>388</v>
      </c>
      <c r="AD36" s="15" t="s">
        <v>1329</v>
      </c>
      <c r="AI36" s="15" t="s">
        <v>1330</v>
      </c>
      <c r="AJ36" s="15" t="s">
        <v>1331</v>
      </c>
      <c r="AK36" s="15" t="s">
        <v>1332</v>
      </c>
      <c r="AL36" s="15" t="s">
        <v>371</v>
      </c>
      <c r="AO36" s="15" t="s">
        <v>1333</v>
      </c>
      <c r="AP36" s="15" t="s">
        <v>381</v>
      </c>
      <c r="AQ36" s="15" t="s">
        <v>373</v>
      </c>
      <c r="AR36" s="15" t="s">
        <v>1334</v>
      </c>
      <c r="BC36" s="15" t="s">
        <v>374</v>
      </c>
      <c r="BF36" s="15" t="s">
        <v>1335</v>
      </c>
      <c r="BI36" s="15" t="s">
        <v>1336</v>
      </c>
      <c r="BJ36" s="15" t="s">
        <v>1337</v>
      </c>
    </row>
    <row r="37" spans="1:62" x14ac:dyDescent="0.15">
      <c r="A37" s="15" t="s">
        <v>635</v>
      </c>
      <c r="B37" s="15" t="e">
        <f>予測地点登録!#REF!</f>
        <v>#REF!</v>
      </c>
      <c r="P37" s="15" t="s">
        <v>375</v>
      </c>
      <c r="Q37" s="15" t="s">
        <v>1338</v>
      </c>
      <c r="S37" s="15" t="s">
        <v>1339</v>
      </c>
      <c r="V37" s="15" t="s">
        <v>1340</v>
      </c>
      <c r="W37" s="15" t="s">
        <v>1341</v>
      </c>
      <c r="Z37" s="161" t="s">
        <v>376</v>
      </c>
      <c r="AA37" s="15" t="s">
        <v>377</v>
      </c>
      <c r="AB37" s="15" t="s">
        <v>378</v>
      </c>
      <c r="AC37" s="15" t="s">
        <v>396</v>
      </c>
      <c r="AD37" s="15" t="s">
        <v>1342</v>
      </c>
      <c r="AI37" s="15" t="s">
        <v>1343</v>
      </c>
      <c r="AJ37" s="15" t="s">
        <v>1344</v>
      </c>
      <c r="AK37" s="15" t="s">
        <v>1345</v>
      </c>
      <c r="AL37" s="15" t="s">
        <v>380</v>
      </c>
      <c r="AP37" s="15" t="s">
        <v>390</v>
      </c>
      <c r="AQ37" s="15" t="s">
        <v>382</v>
      </c>
      <c r="AR37" s="15" t="s">
        <v>1346</v>
      </c>
      <c r="BC37" s="15" t="s">
        <v>383</v>
      </c>
      <c r="BF37" s="15" t="s">
        <v>1347</v>
      </c>
      <c r="BI37" s="15" t="s">
        <v>1348</v>
      </c>
      <c r="BJ37" s="15" t="s">
        <v>1349</v>
      </c>
    </row>
    <row r="38" spans="1:62" x14ac:dyDescent="0.15">
      <c r="A38" s="16" t="s">
        <v>566</v>
      </c>
      <c r="B38" s="15" t="e">
        <f>予測地点登録!#REF!</f>
        <v>#REF!</v>
      </c>
      <c r="P38" s="15" t="s">
        <v>384</v>
      </c>
      <c r="Q38" s="15" t="s">
        <v>1350</v>
      </c>
      <c r="S38" s="15" t="s">
        <v>1351</v>
      </c>
      <c r="V38" s="15" t="s">
        <v>1352</v>
      </c>
      <c r="W38" s="15" t="s">
        <v>1353</v>
      </c>
      <c r="Z38" s="161" t="s">
        <v>385</v>
      </c>
      <c r="AA38" s="15" t="s">
        <v>386</v>
      </c>
      <c r="AB38" s="15" t="s">
        <v>387</v>
      </c>
      <c r="AC38" s="15" t="s">
        <v>404</v>
      </c>
      <c r="AI38" s="15" t="s">
        <v>1354</v>
      </c>
      <c r="AJ38" s="15" t="s">
        <v>1355</v>
      </c>
      <c r="AK38" s="15" t="s">
        <v>1356</v>
      </c>
      <c r="AL38" s="15" t="s">
        <v>389</v>
      </c>
      <c r="AP38" s="15" t="s">
        <v>398</v>
      </c>
      <c r="AQ38" s="15" t="s">
        <v>1357</v>
      </c>
      <c r="AR38" s="15" t="s">
        <v>1358</v>
      </c>
      <c r="BC38" s="15" t="s">
        <v>391</v>
      </c>
      <c r="BF38" s="15" t="s">
        <v>1359</v>
      </c>
      <c r="BI38" s="15" t="s">
        <v>1360</v>
      </c>
      <c r="BJ38" s="15" t="s">
        <v>1361</v>
      </c>
    </row>
    <row r="39" spans="1:62" x14ac:dyDescent="0.15">
      <c r="A39" s="16" t="s">
        <v>623</v>
      </c>
      <c r="B39" s="15" t="e">
        <f>予測地点登録!#REF!</f>
        <v>#REF!</v>
      </c>
      <c r="C39" s="15" t="e">
        <f>予測地点登録!#REF!</f>
        <v>#REF!</v>
      </c>
      <c r="D39" s="15" t="e">
        <f>予測地点登録!#REF!</f>
        <v>#REF!</v>
      </c>
      <c r="P39" s="15" t="s">
        <v>392</v>
      </c>
      <c r="Q39" s="15" t="s">
        <v>1362</v>
      </c>
      <c r="S39" s="15" t="s">
        <v>1363</v>
      </c>
      <c r="V39" s="15" t="s">
        <v>1364</v>
      </c>
      <c r="W39" s="15" t="s">
        <v>1365</v>
      </c>
      <c r="Z39" s="161" t="s">
        <v>393</v>
      </c>
      <c r="AA39" s="15" t="s">
        <v>394</v>
      </c>
      <c r="AB39" s="15" t="s">
        <v>395</v>
      </c>
      <c r="AC39" s="15" t="s">
        <v>427</v>
      </c>
      <c r="AI39" s="15" t="s">
        <v>1366</v>
      </c>
      <c r="AJ39" s="15" t="s">
        <v>1367</v>
      </c>
      <c r="AK39" s="15" t="s">
        <v>1368</v>
      </c>
      <c r="AL39" s="15" t="s">
        <v>397</v>
      </c>
      <c r="AP39" s="15" t="s">
        <v>406</v>
      </c>
      <c r="AQ39" s="15" t="s">
        <v>1369</v>
      </c>
      <c r="AR39" s="15" t="s">
        <v>1370</v>
      </c>
      <c r="BC39" s="15" t="s">
        <v>399</v>
      </c>
      <c r="BF39" s="15" t="s">
        <v>1371</v>
      </c>
      <c r="BI39" s="15" t="s">
        <v>1372</v>
      </c>
      <c r="BJ39" s="15" t="s">
        <v>1373</v>
      </c>
    </row>
    <row r="40" spans="1:62" x14ac:dyDescent="0.15">
      <c r="A40" s="16" t="s">
        <v>624</v>
      </c>
      <c r="B40" s="15" t="e">
        <f>予測地点登録!#REF!</f>
        <v>#REF!</v>
      </c>
      <c r="C40" s="15" t="e">
        <f>予測地点登録!#REF!</f>
        <v>#REF!</v>
      </c>
      <c r="D40" s="15" t="e">
        <f>予測地点登録!#REF!</f>
        <v>#REF!</v>
      </c>
      <c r="P40" s="15" t="s">
        <v>400</v>
      </c>
      <c r="Q40" s="15" t="s">
        <v>1374</v>
      </c>
      <c r="V40" s="15" t="s">
        <v>1375</v>
      </c>
      <c r="W40" s="15" t="s">
        <v>1376</v>
      </c>
      <c r="Z40" s="161" t="s">
        <v>401</v>
      </c>
      <c r="AA40" s="15" t="s">
        <v>402</v>
      </c>
      <c r="AB40" s="15" t="s">
        <v>403</v>
      </c>
      <c r="AC40" s="15" t="s">
        <v>433</v>
      </c>
      <c r="AI40" s="15" t="s">
        <v>1377</v>
      </c>
      <c r="AJ40" s="15" t="s">
        <v>1378</v>
      </c>
      <c r="AK40" s="15" t="s">
        <v>1379</v>
      </c>
      <c r="AL40" s="15" t="s">
        <v>405</v>
      </c>
      <c r="AP40" s="15" t="s">
        <v>429</v>
      </c>
      <c r="AQ40" s="15" t="s">
        <v>1380</v>
      </c>
      <c r="BC40" s="15" t="s">
        <v>407</v>
      </c>
      <c r="BF40" s="15" t="s">
        <v>1381</v>
      </c>
      <c r="BI40" s="15" t="s">
        <v>1382</v>
      </c>
      <c r="BJ40" s="15" t="s">
        <v>1383</v>
      </c>
    </row>
    <row r="41" spans="1:62" x14ac:dyDescent="0.15">
      <c r="A41" s="15" t="s">
        <v>636</v>
      </c>
      <c r="B41" s="15" t="e">
        <f>予測地点登録!#REF!</f>
        <v>#REF!</v>
      </c>
      <c r="P41" s="15" t="s">
        <v>408</v>
      </c>
      <c r="V41" s="15" t="s">
        <v>1384</v>
      </c>
      <c r="W41" s="15" t="s">
        <v>1385</v>
      </c>
      <c r="Z41" s="161" t="s">
        <v>409</v>
      </c>
      <c r="AA41" s="15" t="s">
        <v>425</v>
      </c>
      <c r="AB41" s="15" t="s">
        <v>426</v>
      </c>
      <c r="AC41" s="15" t="s">
        <v>439</v>
      </c>
      <c r="AI41" s="15" t="s">
        <v>1386</v>
      </c>
      <c r="AJ41" s="15" t="s">
        <v>1387</v>
      </c>
      <c r="AK41" s="15" t="s">
        <v>1388</v>
      </c>
      <c r="AL41" s="15" t="s">
        <v>428</v>
      </c>
      <c r="AP41" s="15" t="s">
        <v>435</v>
      </c>
      <c r="AQ41" s="15" t="s">
        <v>1389</v>
      </c>
      <c r="BC41" s="15" t="s">
        <v>1390</v>
      </c>
      <c r="BF41" s="15" t="s">
        <v>1391</v>
      </c>
      <c r="BI41" s="15" t="s">
        <v>1392</v>
      </c>
      <c r="BJ41" s="15" t="s">
        <v>1393</v>
      </c>
    </row>
    <row r="42" spans="1:62" x14ac:dyDescent="0.15">
      <c r="A42" s="16" t="s">
        <v>566</v>
      </c>
      <c r="B42" s="15" t="e">
        <f>予測地点登録!#REF!</f>
        <v>#REF!</v>
      </c>
      <c r="P42" s="15" t="s">
        <v>430</v>
      </c>
      <c r="V42" s="15" t="s">
        <v>1394</v>
      </c>
      <c r="W42" s="15" t="s">
        <v>1395</v>
      </c>
      <c r="Z42" s="161" t="s">
        <v>431</v>
      </c>
      <c r="AA42" s="15" t="s">
        <v>1396</v>
      </c>
      <c r="AB42" s="15" t="s">
        <v>432</v>
      </c>
      <c r="AC42" s="15" t="s">
        <v>445</v>
      </c>
      <c r="AI42" s="15" t="s">
        <v>1397</v>
      </c>
      <c r="AJ42" s="15" t="s">
        <v>1398</v>
      </c>
      <c r="AK42" s="15" t="s">
        <v>1399</v>
      </c>
      <c r="AL42" s="15" t="s">
        <v>434</v>
      </c>
      <c r="AP42" s="15" t="s">
        <v>441</v>
      </c>
      <c r="AQ42" s="15" t="s">
        <v>1400</v>
      </c>
      <c r="BC42" s="15" t="s">
        <v>1401</v>
      </c>
      <c r="BF42" s="15" t="s">
        <v>1402</v>
      </c>
      <c r="BI42" s="15" t="s">
        <v>1403</v>
      </c>
    </row>
    <row r="43" spans="1:62" x14ac:dyDescent="0.15">
      <c r="A43" s="16" t="s">
        <v>623</v>
      </c>
      <c r="B43" s="15" t="e">
        <f>予測地点登録!#REF!</f>
        <v>#REF!</v>
      </c>
      <c r="C43" s="15" t="e">
        <f>予測地点登録!#REF!</f>
        <v>#REF!</v>
      </c>
      <c r="D43" s="15" t="e">
        <f>予測地点登録!#REF!</f>
        <v>#REF!</v>
      </c>
      <c r="P43" s="15" t="s">
        <v>436</v>
      </c>
      <c r="V43" s="15" t="s">
        <v>1404</v>
      </c>
      <c r="W43" s="15" t="s">
        <v>1405</v>
      </c>
      <c r="Z43" s="161" t="s">
        <v>437</v>
      </c>
      <c r="AA43" s="15" t="s">
        <v>1406</v>
      </c>
      <c r="AB43" s="15" t="s">
        <v>438</v>
      </c>
      <c r="AC43" s="15" t="s">
        <v>450</v>
      </c>
      <c r="AI43" s="15" t="s">
        <v>1407</v>
      </c>
      <c r="AK43" s="15" t="s">
        <v>1408</v>
      </c>
      <c r="AL43" s="15" t="s">
        <v>440</v>
      </c>
      <c r="AP43" s="15" t="s">
        <v>447</v>
      </c>
      <c r="AQ43" s="15" t="s">
        <v>1409</v>
      </c>
      <c r="BC43" s="15" t="s">
        <v>1410</v>
      </c>
      <c r="BF43" s="15" t="s">
        <v>1411</v>
      </c>
      <c r="BI43" s="15" t="s">
        <v>1412</v>
      </c>
    </row>
    <row r="44" spans="1:62" x14ac:dyDescent="0.15">
      <c r="A44" s="16" t="s">
        <v>624</v>
      </c>
      <c r="B44" s="15" t="e">
        <f>予測地点登録!#REF!</f>
        <v>#REF!</v>
      </c>
      <c r="C44" s="15" t="e">
        <f>予測地点登録!#REF!</f>
        <v>#REF!</v>
      </c>
      <c r="D44" s="15" t="e">
        <f>予測地点登録!#REF!</f>
        <v>#REF!</v>
      </c>
      <c r="P44" s="15" t="s">
        <v>442</v>
      </c>
      <c r="V44" s="15" t="s">
        <v>1413</v>
      </c>
      <c r="W44" s="15" t="s">
        <v>1414</v>
      </c>
      <c r="Z44" s="161" t="s">
        <v>443</v>
      </c>
      <c r="AA44" s="15" t="s">
        <v>1415</v>
      </c>
      <c r="AB44" s="15" t="s">
        <v>444</v>
      </c>
      <c r="AC44" s="15" t="s">
        <v>455</v>
      </c>
      <c r="AI44" s="15" t="s">
        <v>1416</v>
      </c>
      <c r="AL44" s="15" t="s">
        <v>446</v>
      </c>
      <c r="AP44" s="15" t="s">
        <v>452</v>
      </c>
      <c r="AQ44" s="15" t="s">
        <v>1417</v>
      </c>
      <c r="BC44" s="15" t="s">
        <v>1418</v>
      </c>
      <c r="BF44" s="15" t="s">
        <v>1419</v>
      </c>
    </row>
    <row r="45" spans="1:62" x14ac:dyDescent="0.15">
      <c r="A45" s="16" t="s">
        <v>637</v>
      </c>
      <c r="B45" s="15" t="e">
        <f>予測地点登録!#REF!</f>
        <v>#REF!</v>
      </c>
      <c r="P45" s="15" t="s">
        <v>548</v>
      </c>
      <c r="V45" s="15" t="s">
        <v>1420</v>
      </c>
      <c r="Z45" s="161" t="s">
        <v>448</v>
      </c>
      <c r="AA45" s="15" t="s">
        <v>1421</v>
      </c>
      <c r="AB45" s="15" t="s">
        <v>449</v>
      </c>
      <c r="AC45" s="15" t="s">
        <v>1422</v>
      </c>
      <c r="AI45" s="15" t="s">
        <v>1423</v>
      </c>
      <c r="AL45" s="15" t="s">
        <v>451</v>
      </c>
      <c r="AP45" s="15" t="s">
        <v>457</v>
      </c>
      <c r="AQ45" s="15" t="s">
        <v>1424</v>
      </c>
      <c r="BC45" s="15" t="s">
        <v>1425</v>
      </c>
      <c r="BF45" s="15" t="s">
        <v>1426</v>
      </c>
    </row>
    <row r="46" spans="1:62" x14ac:dyDescent="0.15">
      <c r="A46" s="16" t="s">
        <v>566</v>
      </c>
      <c r="B46" s="15" t="e">
        <f>予測地点登録!#REF!</f>
        <v>#REF!</v>
      </c>
      <c r="P46" s="15" t="s">
        <v>549</v>
      </c>
      <c r="V46" s="15" t="s">
        <v>1427</v>
      </c>
      <c r="Z46" s="161" t="s">
        <v>453</v>
      </c>
      <c r="AA46" s="15" t="s">
        <v>1428</v>
      </c>
      <c r="AB46" s="15" t="s">
        <v>454</v>
      </c>
      <c r="AC46" s="15" t="s">
        <v>1429</v>
      </c>
      <c r="AI46" s="15" t="s">
        <v>1430</v>
      </c>
      <c r="AL46" s="15" t="s">
        <v>456</v>
      </c>
      <c r="AP46" s="15" t="s">
        <v>461</v>
      </c>
      <c r="AQ46" s="15" t="s">
        <v>1431</v>
      </c>
      <c r="BC46" s="15" t="s">
        <v>1432</v>
      </c>
    </row>
    <row r="47" spans="1:62" x14ac:dyDescent="0.15">
      <c r="A47" s="16" t="s">
        <v>623</v>
      </c>
      <c r="B47" s="15" t="e">
        <f>予測地点登録!#REF!</f>
        <v>#REF!</v>
      </c>
      <c r="C47" s="15" t="e">
        <f>予測地点登録!#REF!</f>
        <v>#REF!</v>
      </c>
      <c r="D47" s="15" t="e">
        <f>予測地点登録!#REF!</f>
        <v>#REF!</v>
      </c>
      <c r="P47" s="15" t="s">
        <v>550</v>
      </c>
      <c r="V47" s="15" t="s">
        <v>1433</v>
      </c>
      <c r="Z47" s="161" t="s">
        <v>458</v>
      </c>
      <c r="AA47" s="15" t="s">
        <v>1434</v>
      </c>
      <c r="AB47" s="15" t="s">
        <v>459</v>
      </c>
      <c r="AC47" s="15" t="s">
        <v>1435</v>
      </c>
      <c r="AI47" s="15" t="s">
        <v>1436</v>
      </c>
      <c r="AL47" s="15" t="s">
        <v>460</v>
      </c>
      <c r="AP47" s="15" t="s">
        <v>465</v>
      </c>
      <c r="AQ47" s="15" t="s">
        <v>1437</v>
      </c>
      <c r="BC47" s="15" t="s">
        <v>1438</v>
      </c>
    </row>
    <row r="48" spans="1:62" x14ac:dyDescent="0.15">
      <c r="A48" s="16" t="s">
        <v>624</v>
      </c>
      <c r="B48" s="15" t="e">
        <f>予測地点登録!#REF!</f>
        <v>#REF!</v>
      </c>
      <c r="C48" s="15" t="e">
        <f>予測地点登録!#REF!</f>
        <v>#REF!</v>
      </c>
      <c r="D48" s="15" t="e">
        <f>予測地点登録!#REF!</f>
        <v>#REF!</v>
      </c>
      <c r="P48" s="15" t="s">
        <v>1439</v>
      </c>
      <c r="V48" s="15" t="s">
        <v>1440</v>
      </c>
      <c r="Z48" s="161" t="s">
        <v>462</v>
      </c>
      <c r="AA48" s="15" t="s">
        <v>1441</v>
      </c>
      <c r="AB48" s="15" t="s">
        <v>463</v>
      </c>
      <c r="AC48" s="15" t="s">
        <v>1442</v>
      </c>
      <c r="AI48" s="15" t="s">
        <v>1443</v>
      </c>
      <c r="AL48" s="15" t="s">
        <v>464</v>
      </c>
      <c r="AP48" s="15" t="s">
        <v>469</v>
      </c>
      <c r="AQ48" s="15" t="s">
        <v>1444</v>
      </c>
      <c r="BC48" s="15" t="s">
        <v>1445</v>
      </c>
    </row>
    <row r="49" spans="1:55" x14ac:dyDescent="0.15">
      <c r="A49" s="16" t="s">
        <v>1838</v>
      </c>
      <c r="B49" s="15">
        <f>予測地点登録!C58</f>
        <v>0</v>
      </c>
      <c r="C49" s="15">
        <f>予測地点登録!L58</f>
        <v>0</v>
      </c>
      <c r="P49" s="15" t="s">
        <v>1446</v>
      </c>
      <c r="V49" s="15" t="s">
        <v>1447</v>
      </c>
      <c r="Z49" s="161" t="s">
        <v>466</v>
      </c>
      <c r="AA49" s="15" t="s">
        <v>1448</v>
      </c>
      <c r="AB49" s="15" t="s">
        <v>467</v>
      </c>
      <c r="AC49" s="15" t="s">
        <v>1449</v>
      </c>
      <c r="AI49" s="15" t="s">
        <v>1450</v>
      </c>
      <c r="AL49" s="15" t="s">
        <v>468</v>
      </c>
      <c r="AP49" s="15" t="s">
        <v>471</v>
      </c>
      <c r="AQ49" s="15" t="s">
        <v>1451</v>
      </c>
      <c r="BC49" s="15" t="s">
        <v>1452</v>
      </c>
    </row>
    <row r="50" spans="1:55" x14ac:dyDescent="0.15">
      <c r="A50" s="16" t="s">
        <v>1839</v>
      </c>
      <c r="B50" s="15">
        <f>予測地点登録!C92</f>
        <v>0</v>
      </c>
      <c r="C50" s="15">
        <f>予測地点登録!L92</f>
        <v>0</v>
      </c>
      <c r="P50" s="15" t="s">
        <v>1453</v>
      </c>
      <c r="V50" s="15" t="s">
        <v>1454</v>
      </c>
      <c r="Z50" s="161" t="s">
        <v>2441</v>
      </c>
      <c r="AA50" s="15" t="s">
        <v>1456</v>
      </c>
      <c r="AB50" s="15" t="s">
        <v>1457</v>
      </c>
      <c r="AC50" s="15" t="s">
        <v>1458</v>
      </c>
      <c r="AI50" s="15" t="s">
        <v>1459</v>
      </c>
      <c r="AL50" s="15" t="s">
        <v>470</v>
      </c>
      <c r="AP50" s="15" t="s">
        <v>473</v>
      </c>
      <c r="BC50" s="15" t="s">
        <v>1460</v>
      </c>
    </row>
    <row r="51" spans="1:55" x14ac:dyDescent="0.15">
      <c r="A51" s="16" t="s">
        <v>1840</v>
      </c>
      <c r="B51" s="15">
        <f>予測地点登録!C94</f>
        <v>0</v>
      </c>
      <c r="C51" s="15">
        <f>予測地点登録!L94</f>
        <v>0</v>
      </c>
      <c r="P51" s="15" t="s">
        <v>1461</v>
      </c>
      <c r="V51" s="15" t="s">
        <v>1462</v>
      </c>
      <c r="Z51" s="161" t="s">
        <v>1455</v>
      </c>
      <c r="AA51" s="15" t="s">
        <v>1464</v>
      </c>
      <c r="AB51" s="15" t="s">
        <v>1465</v>
      </c>
      <c r="AC51" s="15" t="s">
        <v>1466</v>
      </c>
      <c r="AI51" s="15" t="s">
        <v>1467</v>
      </c>
      <c r="AL51" s="15" t="s">
        <v>472</v>
      </c>
      <c r="AP51" s="15" t="s">
        <v>475</v>
      </c>
      <c r="BC51" s="15" t="s">
        <v>1468</v>
      </c>
    </row>
    <row r="52" spans="1:55" x14ac:dyDescent="0.15">
      <c r="A52" s="16" t="s">
        <v>1841</v>
      </c>
      <c r="B52" s="15">
        <f>予測地点登録!C96</f>
        <v>0</v>
      </c>
      <c r="C52" s="15">
        <f>予測地点登録!L96</f>
        <v>0</v>
      </c>
      <c r="P52" s="15" t="s">
        <v>1469</v>
      </c>
      <c r="V52" s="15" t="s">
        <v>1470</v>
      </c>
      <c r="Z52" s="161" t="s">
        <v>1463</v>
      </c>
      <c r="AA52" s="15" t="s">
        <v>1472</v>
      </c>
      <c r="AB52" s="15" t="s">
        <v>1473</v>
      </c>
      <c r="AC52" s="15" t="s">
        <v>1474</v>
      </c>
      <c r="AI52" s="15" t="s">
        <v>1475</v>
      </c>
      <c r="AL52" s="15" t="s">
        <v>474</v>
      </c>
      <c r="AP52" s="15" t="s">
        <v>476</v>
      </c>
      <c r="BC52" s="15" t="s">
        <v>1476</v>
      </c>
    </row>
    <row r="53" spans="1:55" x14ac:dyDescent="0.15">
      <c r="A53" s="16" t="s">
        <v>1842</v>
      </c>
      <c r="B53" s="15">
        <f>予測地点登録!C98</f>
        <v>0</v>
      </c>
      <c r="C53" s="15">
        <f>予測地点登録!L98</f>
        <v>0</v>
      </c>
      <c r="P53" s="15" t="s">
        <v>1477</v>
      </c>
      <c r="V53" s="15" t="s">
        <v>1478</v>
      </c>
      <c r="Z53" s="161" t="s">
        <v>1471</v>
      </c>
      <c r="AA53" s="15" t="s">
        <v>1480</v>
      </c>
      <c r="AB53" s="15" t="s">
        <v>1481</v>
      </c>
      <c r="AC53" s="15" t="s">
        <v>1482</v>
      </c>
      <c r="AI53" s="15" t="s">
        <v>1483</v>
      </c>
      <c r="AL53" s="15" t="s">
        <v>1484</v>
      </c>
      <c r="AP53" s="15" t="s">
        <v>478</v>
      </c>
      <c r="BC53" s="15" t="s">
        <v>1485</v>
      </c>
    </row>
    <row r="54" spans="1:55" x14ac:dyDescent="0.15">
      <c r="A54" s="16" t="s">
        <v>1843</v>
      </c>
      <c r="B54" s="15">
        <f>予測地点登録!C100</f>
        <v>0</v>
      </c>
      <c r="C54" s="15">
        <f>予測地点登録!L100</f>
        <v>0</v>
      </c>
      <c r="P54" s="15" t="s">
        <v>1486</v>
      </c>
      <c r="V54" s="15" t="s">
        <v>1487</v>
      </c>
      <c r="Z54" s="161" t="s">
        <v>1479</v>
      </c>
      <c r="AA54" s="15" t="s">
        <v>1489</v>
      </c>
      <c r="AB54" s="15" t="s">
        <v>477</v>
      </c>
      <c r="AC54" s="15" t="s">
        <v>553</v>
      </c>
      <c r="AI54" s="15" t="s">
        <v>1490</v>
      </c>
      <c r="AL54" s="15" t="s">
        <v>1491</v>
      </c>
      <c r="AP54" s="15" t="s">
        <v>480</v>
      </c>
      <c r="BC54" s="15" t="s">
        <v>1492</v>
      </c>
    </row>
    <row r="55" spans="1:55" x14ac:dyDescent="0.15">
      <c r="A55" s="16" t="s">
        <v>128</v>
      </c>
      <c r="B55" s="15">
        <f>予測地点登録!C102</f>
        <v>0</v>
      </c>
      <c r="C55" s="15">
        <f>予測地点登録!L102</f>
        <v>0</v>
      </c>
      <c r="P55" s="15" t="s">
        <v>1493</v>
      </c>
      <c r="V55" s="15" t="s">
        <v>1494</v>
      </c>
      <c r="Z55" s="161" t="s">
        <v>1488</v>
      </c>
      <c r="AA55" s="15" t="s">
        <v>1496</v>
      </c>
      <c r="AB55" s="15" t="s">
        <v>479</v>
      </c>
      <c r="AC55" s="15" t="s">
        <v>1497</v>
      </c>
      <c r="AI55" s="15" t="s">
        <v>1498</v>
      </c>
      <c r="AL55" s="15" t="s">
        <v>1499</v>
      </c>
      <c r="AP55" s="15" t="s">
        <v>482</v>
      </c>
      <c r="BC55" s="15" t="s">
        <v>1500</v>
      </c>
    </row>
    <row r="56" spans="1:55" x14ac:dyDescent="0.15">
      <c r="A56" s="16" t="s">
        <v>129</v>
      </c>
      <c r="B56" s="15">
        <f>予測地点登録!C104</f>
        <v>0</v>
      </c>
      <c r="C56" s="15">
        <f>予測地点登録!L104</f>
        <v>0</v>
      </c>
      <c r="P56" s="15" t="s">
        <v>1501</v>
      </c>
      <c r="V56" s="15" t="s">
        <v>1502</v>
      </c>
      <c r="Z56" s="161" t="s">
        <v>1495</v>
      </c>
      <c r="AA56" s="15" t="s">
        <v>1504</v>
      </c>
      <c r="AB56" s="15" t="s">
        <v>481</v>
      </c>
      <c r="AC56" s="15" t="s">
        <v>1505</v>
      </c>
      <c r="AI56" s="15" t="s">
        <v>1506</v>
      </c>
      <c r="AL56" s="15" t="s">
        <v>1507</v>
      </c>
      <c r="AP56" s="15" t="s">
        <v>484</v>
      </c>
      <c r="BC56" s="15" t="s">
        <v>1508</v>
      </c>
    </row>
    <row r="57" spans="1:55" x14ac:dyDescent="0.15">
      <c r="A57" s="16" t="s">
        <v>130</v>
      </c>
      <c r="B57" s="15">
        <f>予測地点登録!C106</f>
        <v>0</v>
      </c>
      <c r="C57" s="15">
        <f>予測地点登録!L106</f>
        <v>0</v>
      </c>
      <c r="P57" s="15" t="s">
        <v>1509</v>
      </c>
      <c r="V57" s="15" t="s">
        <v>1510</v>
      </c>
      <c r="Z57" s="161" t="s">
        <v>1503</v>
      </c>
      <c r="AA57" s="15" t="s">
        <v>1512</v>
      </c>
      <c r="AB57" s="15" t="s">
        <v>483</v>
      </c>
      <c r="AC57" s="15" t="s">
        <v>1513</v>
      </c>
      <c r="AI57" s="15" t="s">
        <v>1514</v>
      </c>
      <c r="AL57" s="15" t="s">
        <v>1515</v>
      </c>
      <c r="AP57" s="15" t="s">
        <v>486</v>
      </c>
      <c r="BC57" s="15" t="s">
        <v>1516</v>
      </c>
    </row>
    <row r="58" spans="1:55" x14ac:dyDescent="0.15">
      <c r="A58" s="16" t="s">
        <v>131</v>
      </c>
      <c r="B58" s="15">
        <f>予測地点登録!C108</f>
        <v>0</v>
      </c>
      <c r="C58" s="15">
        <f>予測地点登録!L108</f>
        <v>0</v>
      </c>
      <c r="P58" s="15" t="s">
        <v>1517</v>
      </c>
      <c r="V58" s="15" t="s">
        <v>1518</v>
      </c>
      <c r="Z58" s="161" t="s">
        <v>1511</v>
      </c>
      <c r="AA58" s="15" t="s">
        <v>1520</v>
      </c>
      <c r="AB58" s="15" t="s">
        <v>485</v>
      </c>
      <c r="AC58" s="15" t="s">
        <v>1521</v>
      </c>
      <c r="AI58" s="15" t="s">
        <v>1523</v>
      </c>
      <c r="AL58" s="15" t="s">
        <v>1524</v>
      </c>
      <c r="AP58" s="15" t="s">
        <v>488</v>
      </c>
      <c r="BC58" s="15" t="s">
        <v>1525</v>
      </c>
    </row>
    <row r="59" spans="1:55" x14ac:dyDescent="0.15">
      <c r="A59" s="16" t="s">
        <v>132</v>
      </c>
      <c r="B59" s="15">
        <f>予測地点登録!Q58</f>
        <v>0</v>
      </c>
      <c r="C59" s="15">
        <f>予測地点登録!Z58</f>
        <v>0</v>
      </c>
      <c r="P59" s="15" t="s">
        <v>1526</v>
      </c>
      <c r="V59" s="15" t="s">
        <v>1527</v>
      </c>
      <c r="Z59" s="161" t="s">
        <v>1519</v>
      </c>
      <c r="AA59" s="15" t="s">
        <v>1529</v>
      </c>
      <c r="AB59" s="15" t="s">
        <v>487</v>
      </c>
      <c r="AI59" s="15" t="s">
        <v>1530</v>
      </c>
      <c r="AL59" s="15" t="s">
        <v>1531</v>
      </c>
      <c r="AP59" s="15" t="s">
        <v>490</v>
      </c>
      <c r="BC59" s="15" t="s">
        <v>1532</v>
      </c>
    </row>
    <row r="60" spans="1:55" x14ac:dyDescent="0.15">
      <c r="A60" s="16" t="s">
        <v>133</v>
      </c>
      <c r="B60" s="15">
        <f>予測地点登録!Q92</f>
        <v>0</v>
      </c>
      <c r="C60" s="15">
        <f>予測地点登録!Z92</f>
        <v>0</v>
      </c>
      <c r="P60" s="15" t="s">
        <v>1533</v>
      </c>
      <c r="Z60" s="161" t="s">
        <v>1528</v>
      </c>
      <c r="AB60" s="15" t="s">
        <v>489</v>
      </c>
      <c r="AI60" s="15" t="s">
        <v>1535</v>
      </c>
      <c r="AL60" s="15" t="s">
        <v>1536</v>
      </c>
      <c r="AP60" s="15" t="s">
        <v>492</v>
      </c>
      <c r="BC60" s="15" t="s">
        <v>1537</v>
      </c>
    </row>
    <row r="61" spans="1:55" x14ac:dyDescent="0.15">
      <c r="A61" s="16" t="s">
        <v>134</v>
      </c>
      <c r="B61" s="15">
        <f>予測地点登録!Q94</f>
        <v>0</v>
      </c>
      <c r="C61" s="15">
        <f>予測地点登録!Z94</f>
        <v>0</v>
      </c>
      <c r="P61" s="15" t="s">
        <v>1538</v>
      </c>
      <c r="Z61" s="161" t="s">
        <v>1534</v>
      </c>
      <c r="AB61" s="15" t="s">
        <v>491</v>
      </c>
      <c r="AI61" s="15" t="s">
        <v>1540</v>
      </c>
      <c r="AL61" s="15" t="s">
        <v>1541</v>
      </c>
      <c r="AP61" s="15" t="s">
        <v>494</v>
      </c>
      <c r="BC61" s="15" t="s">
        <v>1542</v>
      </c>
    </row>
    <row r="62" spans="1:55" x14ac:dyDescent="0.15">
      <c r="A62" s="16" t="s">
        <v>135</v>
      </c>
      <c r="B62" s="15">
        <f>予測地点登録!Q96</f>
        <v>0</v>
      </c>
      <c r="C62" s="15">
        <f>予測地点登録!Z96</f>
        <v>0</v>
      </c>
      <c r="P62" s="15" t="s">
        <v>1543</v>
      </c>
      <c r="Z62" s="161" t="s">
        <v>1539</v>
      </c>
      <c r="AB62" s="15" t="s">
        <v>493</v>
      </c>
      <c r="AI62" s="15" t="s">
        <v>1545</v>
      </c>
      <c r="AL62" s="15" t="s">
        <v>1546</v>
      </c>
      <c r="AP62" s="15" t="s">
        <v>495</v>
      </c>
      <c r="BC62" s="15" t="s">
        <v>1547</v>
      </c>
    </row>
    <row r="63" spans="1:55" x14ac:dyDescent="0.15">
      <c r="A63" s="16" t="s">
        <v>136</v>
      </c>
      <c r="B63" s="15">
        <f>予測地点登録!Q98</f>
        <v>0</v>
      </c>
      <c r="C63" s="15">
        <f>予測地点登録!Z98</f>
        <v>0</v>
      </c>
      <c r="P63" s="15" t="s">
        <v>1548</v>
      </c>
      <c r="Z63" s="161" t="s">
        <v>1544</v>
      </c>
      <c r="AI63" s="15" t="s">
        <v>1550</v>
      </c>
      <c r="AL63" s="15" t="s">
        <v>1551</v>
      </c>
      <c r="AP63" s="15" t="s">
        <v>1552</v>
      </c>
      <c r="BC63" s="15" t="s">
        <v>1553</v>
      </c>
    </row>
    <row r="64" spans="1:55" x14ac:dyDescent="0.15">
      <c r="A64" s="16" t="s">
        <v>137</v>
      </c>
      <c r="B64" s="15">
        <f>予測地点登録!Q100</f>
        <v>0</v>
      </c>
      <c r="C64" s="15">
        <f>予測地点登録!Z100</f>
        <v>0</v>
      </c>
      <c r="P64" s="15" t="s">
        <v>554</v>
      </c>
      <c r="Z64" s="161" t="s">
        <v>1549</v>
      </c>
      <c r="AI64" s="15" t="s">
        <v>1555</v>
      </c>
      <c r="AL64" s="15" t="s">
        <v>1556</v>
      </c>
      <c r="AP64" s="15" t="s">
        <v>1557</v>
      </c>
      <c r="BC64" s="15" t="s">
        <v>1558</v>
      </c>
    </row>
    <row r="65" spans="1:55" x14ac:dyDescent="0.15">
      <c r="A65" s="16" t="s">
        <v>138</v>
      </c>
      <c r="B65" s="15">
        <f>予測地点登録!Q102</f>
        <v>0</v>
      </c>
      <c r="C65" s="15">
        <f>予測地点登録!Z102</f>
        <v>0</v>
      </c>
      <c r="P65" s="15" t="s">
        <v>1559</v>
      </c>
      <c r="Z65" s="161" t="s">
        <v>1554</v>
      </c>
      <c r="AI65" s="15" t="s">
        <v>1561</v>
      </c>
      <c r="AL65" s="15" t="s">
        <v>1562</v>
      </c>
      <c r="AP65" s="15" t="s">
        <v>1563</v>
      </c>
      <c r="BC65" s="15" t="s">
        <v>1564</v>
      </c>
    </row>
    <row r="66" spans="1:55" x14ac:dyDescent="0.15">
      <c r="A66" s="16" t="s">
        <v>139</v>
      </c>
      <c r="B66" s="15">
        <f>予測地点登録!Q104</f>
        <v>0</v>
      </c>
      <c r="C66" s="15">
        <f>予測地点登録!Z104</f>
        <v>0</v>
      </c>
      <c r="P66" s="15" t="s">
        <v>1565</v>
      </c>
      <c r="Z66" s="161" t="s">
        <v>1560</v>
      </c>
      <c r="AI66" s="15" t="s">
        <v>1567</v>
      </c>
      <c r="AL66" s="15" t="s">
        <v>1568</v>
      </c>
      <c r="AP66" s="15" t="s">
        <v>1569</v>
      </c>
      <c r="BC66" s="15" t="s">
        <v>1570</v>
      </c>
    </row>
    <row r="67" spans="1:55" x14ac:dyDescent="0.15">
      <c r="A67" s="16" t="s">
        <v>140</v>
      </c>
      <c r="B67" s="15">
        <f>予測地点登録!Q106</f>
        <v>0</v>
      </c>
      <c r="C67" s="15">
        <f>予測地点登録!Z106</f>
        <v>0</v>
      </c>
      <c r="P67" s="15" t="s">
        <v>1571</v>
      </c>
      <c r="Z67" s="161" t="s">
        <v>1566</v>
      </c>
      <c r="AI67" s="15" t="s">
        <v>1573</v>
      </c>
      <c r="AL67" s="15" t="s">
        <v>1574</v>
      </c>
      <c r="AP67" s="15" t="s">
        <v>1575</v>
      </c>
      <c r="BC67" s="15" t="s">
        <v>1576</v>
      </c>
    </row>
    <row r="68" spans="1:55" x14ac:dyDescent="0.15">
      <c r="A68" s="16" t="s">
        <v>141</v>
      </c>
      <c r="B68" s="15">
        <f>予測地点登録!Q108</f>
        <v>0</v>
      </c>
      <c r="C68" s="15">
        <f>予測地点登録!Z108</f>
        <v>0</v>
      </c>
      <c r="P68" s="15" t="s">
        <v>1577</v>
      </c>
      <c r="Z68" s="161" t="s">
        <v>1572</v>
      </c>
      <c r="AI68" s="15" t="s">
        <v>1579</v>
      </c>
      <c r="AL68" s="15" t="s">
        <v>1580</v>
      </c>
      <c r="AP68" s="15" t="s">
        <v>1581</v>
      </c>
      <c r="BC68" s="15" t="s">
        <v>1582</v>
      </c>
    </row>
    <row r="69" spans="1:55" x14ac:dyDescent="0.15">
      <c r="A69" s="16"/>
      <c r="P69" s="15" t="s">
        <v>1583</v>
      </c>
      <c r="Z69" s="161" t="s">
        <v>1578</v>
      </c>
      <c r="AI69" s="15" t="s">
        <v>1585</v>
      </c>
      <c r="AL69" s="15" t="s">
        <v>1586</v>
      </c>
      <c r="AP69" s="15" t="s">
        <v>1587</v>
      </c>
      <c r="BC69" s="15" t="s">
        <v>1588</v>
      </c>
    </row>
    <row r="70" spans="1:55" x14ac:dyDescent="0.15">
      <c r="A70" s="16"/>
      <c r="P70" s="15" t="s">
        <v>1589</v>
      </c>
      <c r="Z70" s="161" t="s">
        <v>1584</v>
      </c>
      <c r="AI70" s="15" t="s">
        <v>1591</v>
      </c>
      <c r="AL70" s="15" t="s">
        <v>1592</v>
      </c>
      <c r="AP70" s="15" t="s">
        <v>1593</v>
      </c>
      <c r="BC70" s="15" t="s">
        <v>1693</v>
      </c>
    </row>
    <row r="71" spans="1:55" x14ac:dyDescent="0.15">
      <c r="A71" s="16"/>
      <c r="P71" s="15" t="s">
        <v>1694</v>
      </c>
      <c r="Z71" s="161" t="s">
        <v>1590</v>
      </c>
      <c r="AI71" s="15" t="s">
        <v>1695</v>
      </c>
      <c r="AL71" s="15" t="s">
        <v>1696</v>
      </c>
      <c r="AP71" s="15" t="s">
        <v>1697</v>
      </c>
      <c r="BC71" s="15" t="s">
        <v>1698</v>
      </c>
    </row>
    <row r="72" spans="1:55" x14ac:dyDescent="0.15">
      <c r="A72" s="16"/>
      <c r="P72" s="15" t="s">
        <v>1699</v>
      </c>
      <c r="Z72" s="161" t="s">
        <v>1700</v>
      </c>
      <c r="AI72" s="15" t="s">
        <v>1701</v>
      </c>
      <c r="AL72" s="15" t="s">
        <v>1702</v>
      </c>
      <c r="AP72" s="15" t="s">
        <v>1703</v>
      </c>
      <c r="BC72" s="15" t="s">
        <v>1704</v>
      </c>
    </row>
    <row r="73" spans="1:55" x14ac:dyDescent="0.15">
      <c r="P73" s="15" t="s">
        <v>1705</v>
      </c>
      <c r="Z73" s="161" t="s">
        <v>1706</v>
      </c>
      <c r="AI73" s="15" t="s">
        <v>1707</v>
      </c>
    </row>
    <row r="74" spans="1:55" x14ac:dyDescent="0.15">
      <c r="P74" s="15" t="s">
        <v>1708</v>
      </c>
      <c r="AI74" s="15" t="s">
        <v>1709</v>
      </c>
    </row>
    <row r="75" spans="1:55" x14ac:dyDescent="0.15">
      <c r="P75" s="15" t="s">
        <v>1710</v>
      </c>
      <c r="AI75" s="15" t="s">
        <v>1711</v>
      </c>
    </row>
    <row r="76" spans="1:55" x14ac:dyDescent="0.15">
      <c r="P76" s="15" t="s">
        <v>1712</v>
      </c>
      <c r="AI76" s="15" t="s">
        <v>1713</v>
      </c>
    </row>
    <row r="77" spans="1:55" x14ac:dyDescent="0.15">
      <c r="P77" s="15" t="s">
        <v>1714</v>
      </c>
      <c r="AI77" s="15" t="s">
        <v>1715</v>
      </c>
    </row>
    <row r="78" spans="1:55" x14ac:dyDescent="0.15">
      <c r="P78" s="15" t="s">
        <v>1716</v>
      </c>
    </row>
    <row r="79" spans="1:55" x14ac:dyDescent="0.15">
      <c r="P79" s="15" t="s">
        <v>1717</v>
      </c>
    </row>
    <row r="80" spans="1:55" x14ac:dyDescent="0.15">
      <c r="P80" s="15" t="s">
        <v>1718</v>
      </c>
    </row>
    <row r="81" spans="16:16" x14ac:dyDescent="0.15">
      <c r="P81" s="15" t="s">
        <v>1719</v>
      </c>
    </row>
    <row r="82" spans="16:16" x14ac:dyDescent="0.15">
      <c r="P82" s="15" t="s">
        <v>1720</v>
      </c>
    </row>
    <row r="83" spans="16:16" x14ac:dyDescent="0.15">
      <c r="P83" s="15" t="s">
        <v>1721</v>
      </c>
    </row>
    <row r="84" spans="16:16" x14ac:dyDescent="0.15">
      <c r="P84" s="15" t="s">
        <v>1722</v>
      </c>
    </row>
    <row r="85" spans="16:16" x14ac:dyDescent="0.15">
      <c r="P85" s="15" t="s">
        <v>1723</v>
      </c>
    </row>
    <row r="86" spans="16:16" x14ac:dyDescent="0.15">
      <c r="P86" s="15" t="s">
        <v>1724</v>
      </c>
    </row>
    <row r="87" spans="16:16" x14ac:dyDescent="0.15">
      <c r="P87" s="15" t="s">
        <v>1725</v>
      </c>
    </row>
    <row r="88" spans="16:16" x14ac:dyDescent="0.15">
      <c r="P88" s="15" t="s">
        <v>1726</v>
      </c>
    </row>
    <row r="89" spans="16:16" x14ac:dyDescent="0.15">
      <c r="P89" s="15" t="s">
        <v>1727</v>
      </c>
    </row>
    <row r="90" spans="16:16" x14ac:dyDescent="0.15">
      <c r="P90" s="15" t="s">
        <v>1728</v>
      </c>
    </row>
    <row r="91" spans="16:16" x14ac:dyDescent="0.15">
      <c r="P91" s="15" t="s">
        <v>1729</v>
      </c>
    </row>
    <row r="92" spans="16:16" x14ac:dyDescent="0.15">
      <c r="P92" s="15" t="s">
        <v>1730</v>
      </c>
    </row>
    <row r="93" spans="16:16" x14ac:dyDescent="0.15">
      <c r="P93" s="15" t="s">
        <v>1731</v>
      </c>
    </row>
    <row r="94" spans="16:16" x14ac:dyDescent="0.15">
      <c r="P94" s="15" t="s">
        <v>1732</v>
      </c>
    </row>
    <row r="95" spans="16:16" x14ac:dyDescent="0.15">
      <c r="P95" s="15" t="s">
        <v>1737</v>
      </c>
    </row>
    <row r="96" spans="16:16" x14ac:dyDescent="0.15">
      <c r="P96" s="15" t="s">
        <v>1738</v>
      </c>
    </row>
    <row r="97" spans="16:16" x14ac:dyDescent="0.15">
      <c r="P97" s="15" t="s">
        <v>1741</v>
      </c>
    </row>
    <row r="98" spans="16:16" x14ac:dyDescent="0.15">
      <c r="P98" s="15" t="s">
        <v>1742</v>
      </c>
    </row>
    <row r="99" spans="16:16" x14ac:dyDescent="0.15">
      <c r="P99" s="15" t="s">
        <v>1743</v>
      </c>
    </row>
    <row r="100" spans="16:16" x14ac:dyDescent="0.15">
      <c r="P100" s="15" t="s">
        <v>551</v>
      </c>
    </row>
    <row r="101" spans="16:16" x14ac:dyDescent="0.15">
      <c r="P101" s="15" t="s">
        <v>552</v>
      </c>
    </row>
    <row r="102" spans="16:16" x14ac:dyDescent="0.15">
      <c r="P102" s="15" t="s">
        <v>1744</v>
      </c>
    </row>
    <row r="103" spans="16:16" x14ac:dyDescent="0.15">
      <c r="P103" s="15" t="s">
        <v>1745</v>
      </c>
    </row>
    <row r="104" spans="16:16" x14ac:dyDescent="0.15">
      <c r="P104" s="15" t="s">
        <v>1746</v>
      </c>
    </row>
    <row r="105" spans="16:16" x14ac:dyDescent="0.15">
      <c r="P105" s="15" t="s">
        <v>1747</v>
      </c>
    </row>
    <row r="106" spans="16:16" x14ac:dyDescent="0.15">
      <c r="P106" s="15" t="s">
        <v>1748</v>
      </c>
    </row>
    <row r="107" spans="16:16" x14ac:dyDescent="0.15">
      <c r="P107" s="15" t="s">
        <v>1749</v>
      </c>
    </row>
    <row r="108" spans="16:16" x14ac:dyDescent="0.15">
      <c r="P108" s="15" t="s">
        <v>1750</v>
      </c>
    </row>
    <row r="109" spans="16:16" x14ac:dyDescent="0.15">
      <c r="P109" s="15" t="s">
        <v>1751</v>
      </c>
    </row>
    <row r="110" spans="16:16" x14ac:dyDescent="0.15">
      <c r="P110" s="15" t="s">
        <v>1752</v>
      </c>
    </row>
    <row r="111" spans="16:16" x14ac:dyDescent="0.15">
      <c r="P111" s="15" t="s">
        <v>1753</v>
      </c>
    </row>
    <row r="112" spans="16:16" x14ac:dyDescent="0.15">
      <c r="P112" s="15" t="s">
        <v>1754</v>
      </c>
    </row>
    <row r="113" spans="16:16" x14ac:dyDescent="0.15">
      <c r="P113" s="15" t="s">
        <v>1755</v>
      </c>
    </row>
    <row r="114" spans="16:16" x14ac:dyDescent="0.15">
      <c r="P114" s="15" t="s">
        <v>1756</v>
      </c>
    </row>
    <row r="115" spans="16:16" x14ac:dyDescent="0.15">
      <c r="P115" s="15" t="s">
        <v>1757</v>
      </c>
    </row>
    <row r="116" spans="16:16" x14ac:dyDescent="0.15">
      <c r="P116" s="15" t="s">
        <v>1758</v>
      </c>
    </row>
    <row r="117" spans="16:16" x14ac:dyDescent="0.15">
      <c r="P117" s="15" t="s">
        <v>1759</v>
      </c>
    </row>
    <row r="118" spans="16:16" x14ac:dyDescent="0.15">
      <c r="P118" s="15" t="s">
        <v>1760</v>
      </c>
    </row>
    <row r="119" spans="16:16" x14ac:dyDescent="0.15">
      <c r="P119" s="15" t="s">
        <v>1761</v>
      </c>
    </row>
    <row r="120" spans="16:16" x14ac:dyDescent="0.15">
      <c r="P120" s="15" t="s">
        <v>1762</v>
      </c>
    </row>
    <row r="121" spans="16:16" x14ac:dyDescent="0.15">
      <c r="P121" s="15" t="s">
        <v>1763</v>
      </c>
    </row>
    <row r="122" spans="16:16" x14ac:dyDescent="0.15">
      <c r="P122" s="15" t="s">
        <v>1764</v>
      </c>
    </row>
    <row r="123" spans="16:16" x14ac:dyDescent="0.15">
      <c r="P123" s="15" t="s">
        <v>1765</v>
      </c>
    </row>
    <row r="124" spans="16:16" x14ac:dyDescent="0.15">
      <c r="P124" s="15" t="s">
        <v>1766</v>
      </c>
    </row>
    <row r="125" spans="16:16" x14ac:dyDescent="0.15">
      <c r="P125" s="15" t="s">
        <v>1767</v>
      </c>
    </row>
    <row r="126" spans="16:16" x14ac:dyDescent="0.15">
      <c r="P126" s="15" t="s">
        <v>1768</v>
      </c>
    </row>
    <row r="127" spans="16:16" x14ac:dyDescent="0.15">
      <c r="P127" s="15" t="s">
        <v>1769</v>
      </c>
    </row>
    <row r="128" spans="16:16" x14ac:dyDescent="0.15">
      <c r="P128" s="15" t="s">
        <v>1770</v>
      </c>
    </row>
    <row r="129" spans="16:16" x14ac:dyDescent="0.15">
      <c r="P129" s="15" t="s">
        <v>1771</v>
      </c>
    </row>
    <row r="130" spans="16:16" x14ac:dyDescent="0.15">
      <c r="P130" s="15" t="s">
        <v>1772</v>
      </c>
    </row>
    <row r="131" spans="16:16" x14ac:dyDescent="0.15">
      <c r="P131" s="15" t="s">
        <v>1773</v>
      </c>
    </row>
    <row r="132" spans="16:16" x14ac:dyDescent="0.15">
      <c r="P132" s="15" t="s">
        <v>1774</v>
      </c>
    </row>
    <row r="133" spans="16:16" x14ac:dyDescent="0.15">
      <c r="P133" s="15" t="s">
        <v>1775</v>
      </c>
    </row>
    <row r="134" spans="16:16" x14ac:dyDescent="0.15">
      <c r="P134" s="15" t="s">
        <v>1776</v>
      </c>
    </row>
    <row r="135" spans="16:16" x14ac:dyDescent="0.15">
      <c r="P135" s="15" t="s">
        <v>1777</v>
      </c>
    </row>
    <row r="136" spans="16:16" x14ac:dyDescent="0.15">
      <c r="P136" s="15" t="s">
        <v>1778</v>
      </c>
    </row>
    <row r="137" spans="16:16" x14ac:dyDescent="0.15">
      <c r="P137" s="15" t="s">
        <v>1779</v>
      </c>
    </row>
    <row r="138" spans="16:16" x14ac:dyDescent="0.15">
      <c r="P138" s="15" t="s">
        <v>1780</v>
      </c>
    </row>
    <row r="139" spans="16:16" x14ac:dyDescent="0.15">
      <c r="P139" s="15" t="s">
        <v>1781</v>
      </c>
    </row>
    <row r="140" spans="16:16" x14ac:dyDescent="0.15">
      <c r="P140" s="15" t="s">
        <v>1782</v>
      </c>
    </row>
    <row r="141" spans="16:16" x14ac:dyDescent="0.15">
      <c r="P141" s="15" t="s">
        <v>1783</v>
      </c>
    </row>
    <row r="142" spans="16:16" x14ac:dyDescent="0.15">
      <c r="P142" s="15" t="s">
        <v>1784</v>
      </c>
    </row>
    <row r="143" spans="16:16" x14ac:dyDescent="0.15">
      <c r="P143" s="15" t="s">
        <v>1785</v>
      </c>
    </row>
    <row r="144" spans="16:16" x14ac:dyDescent="0.15">
      <c r="P144" s="15" t="s">
        <v>1786</v>
      </c>
    </row>
    <row r="145" spans="16:16" x14ac:dyDescent="0.15">
      <c r="P145" s="15" t="s">
        <v>1787</v>
      </c>
    </row>
    <row r="146" spans="16:16" x14ac:dyDescent="0.15">
      <c r="P146" s="15" t="s">
        <v>1788</v>
      </c>
    </row>
    <row r="147" spans="16:16" x14ac:dyDescent="0.15">
      <c r="P147" s="15" t="s">
        <v>1789</v>
      </c>
    </row>
    <row r="148" spans="16:16" x14ac:dyDescent="0.15">
      <c r="P148" s="15" t="s">
        <v>1790</v>
      </c>
    </row>
    <row r="149" spans="16:16" x14ac:dyDescent="0.15">
      <c r="P149" s="15" t="s">
        <v>1791</v>
      </c>
    </row>
    <row r="150" spans="16:16" x14ac:dyDescent="0.15">
      <c r="P150" s="15" t="s">
        <v>1792</v>
      </c>
    </row>
    <row r="151" spans="16:16" x14ac:dyDescent="0.15">
      <c r="P151" s="15" t="s">
        <v>1793</v>
      </c>
    </row>
    <row r="152" spans="16:16" x14ac:dyDescent="0.15">
      <c r="P152" s="15" t="s">
        <v>1794</v>
      </c>
    </row>
    <row r="153" spans="16:16" x14ac:dyDescent="0.15">
      <c r="P153" s="15" t="s">
        <v>1795</v>
      </c>
    </row>
    <row r="154" spans="16:16" x14ac:dyDescent="0.15">
      <c r="P154" s="15" t="s">
        <v>1796</v>
      </c>
    </row>
    <row r="155" spans="16:16" x14ac:dyDescent="0.15">
      <c r="P155" s="15" t="s">
        <v>1797</v>
      </c>
    </row>
    <row r="156" spans="16:16" x14ac:dyDescent="0.15">
      <c r="P156" s="15" t="s">
        <v>1798</v>
      </c>
    </row>
    <row r="157" spans="16:16" x14ac:dyDescent="0.15">
      <c r="P157" s="15" t="s">
        <v>1799</v>
      </c>
    </row>
    <row r="158" spans="16:16" x14ac:dyDescent="0.15">
      <c r="P158" s="15" t="s">
        <v>1800</v>
      </c>
    </row>
    <row r="159" spans="16:16" x14ac:dyDescent="0.15">
      <c r="P159" s="15" t="s">
        <v>1801</v>
      </c>
    </row>
    <row r="160" spans="16:16" x14ac:dyDescent="0.15">
      <c r="P160" s="15" t="s">
        <v>1802</v>
      </c>
    </row>
    <row r="161" spans="16:16" x14ac:dyDescent="0.15">
      <c r="P161" s="15" t="s">
        <v>1803</v>
      </c>
    </row>
    <row r="162" spans="16:16" x14ac:dyDescent="0.15">
      <c r="P162" s="15" t="s">
        <v>1804</v>
      </c>
    </row>
    <row r="163" spans="16:16" x14ac:dyDescent="0.15">
      <c r="P163" s="15" t="s">
        <v>1805</v>
      </c>
    </row>
    <row r="164" spans="16:16" x14ac:dyDescent="0.15">
      <c r="P164" s="15" t="s">
        <v>1806</v>
      </c>
    </row>
    <row r="165" spans="16:16" x14ac:dyDescent="0.15">
      <c r="P165" s="15" t="s">
        <v>1807</v>
      </c>
    </row>
    <row r="166" spans="16:16" x14ac:dyDescent="0.15">
      <c r="P166" s="15" t="s">
        <v>1808</v>
      </c>
    </row>
    <row r="167" spans="16:16" x14ac:dyDescent="0.15">
      <c r="P167" s="15" t="s">
        <v>1809</v>
      </c>
    </row>
    <row r="168" spans="16:16" x14ac:dyDescent="0.15">
      <c r="P168" s="15" t="s">
        <v>1810</v>
      </c>
    </row>
    <row r="169" spans="16:16" x14ac:dyDescent="0.15">
      <c r="P169" s="15" t="s">
        <v>1811</v>
      </c>
    </row>
    <row r="170" spans="16:16" x14ac:dyDescent="0.15">
      <c r="P170" s="15" t="s">
        <v>1812</v>
      </c>
    </row>
    <row r="171" spans="16:16" x14ac:dyDescent="0.15">
      <c r="P171" s="15" t="s">
        <v>1813</v>
      </c>
    </row>
    <row r="172" spans="16:16" x14ac:dyDescent="0.15">
      <c r="P172" s="15" t="s">
        <v>1814</v>
      </c>
    </row>
    <row r="173" spans="16:16" x14ac:dyDescent="0.15">
      <c r="P173" s="15" t="s">
        <v>1815</v>
      </c>
    </row>
    <row r="174" spans="16:16" x14ac:dyDescent="0.15">
      <c r="P174" s="15" t="s">
        <v>1816</v>
      </c>
    </row>
    <row r="175" spans="16:16" x14ac:dyDescent="0.15">
      <c r="P175" s="15" t="s">
        <v>1817</v>
      </c>
    </row>
    <row r="176" spans="16:16" x14ac:dyDescent="0.15">
      <c r="P176" s="15" t="s">
        <v>1818</v>
      </c>
    </row>
    <row r="177" spans="16:16" x14ac:dyDescent="0.15">
      <c r="P177" s="15" t="s">
        <v>1819</v>
      </c>
    </row>
    <row r="178" spans="16:16" x14ac:dyDescent="0.15">
      <c r="P178" s="15" t="s">
        <v>1820</v>
      </c>
    </row>
    <row r="179" spans="16:16" x14ac:dyDescent="0.15">
      <c r="P179" s="15" t="s">
        <v>1821</v>
      </c>
    </row>
    <row r="180" spans="16:16" x14ac:dyDescent="0.15">
      <c r="P180" s="15" t="s">
        <v>1822</v>
      </c>
    </row>
    <row r="181" spans="16:16" x14ac:dyDescent="0.15">
      <c r="P181" s="15" t="s">
        <v>1823</v>
      </c>
    </row>
    <row r="182" spans="16:16" x14ac:dyDescent="0.15">
      <c r="P182" s="15" t="s">
        <v>1824</v>
      </c>
    </row>
    <row r="183" spans="16:16" x14ac:dyDescent="0.15">
      <c r="P183" s="15" t="s">
        <v>1825</v>
      </c>
    </row>
    <row r="184" spans="16:16" x14ac:dyDescent="0.15">
      <c r="P184" s="15" t="s">
        <v>1826</v>
      </c>
    </row>
    <row r="185" spans="16:16" x14ac:dyDescent="0.15">
      <c r="P185" s="15" t="s">
        <v>1827</v>
      </c>
    </row>
    <row r="186" spans="16:16" x14ac:dyDescent="0.15">
      <c r="P186" s="15" t="s">
        <v>1828</v>
      </c>
    </row>
    <row r="187" spans="16:16" x14ac:dyDescent="0.15">
      <c r="P187" s="15" t="s">
        <v>1829</v>
      </c>
    </row>
    <row r="188" spans="16:16" x14ac:dyDescent="0.15">
      <c r="P188" s="15" t="s">
        <v>1830</v>
      </c>
    </row>
  </sheetData>
  <sheetProtection password="CCA0" sheet="1" objects="1" scenarios="1" selectLockedCells="1" selectUnlockedCells="1"/>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企業情報入力</vt:lpstr>
      <vt:lpstr>予測地点登録</vt:lpstr>
      <vt:lpstr>申込書の書き方</vt:lpstr>
      <vt:lpstr>約款</vt:lpstr>
      <vt:lpstr>ヘルプ</vt:lpstr>
      <vt:lpstr>sheet1</vt:lpstr>
      <vt:lpstr>sheet2</vt:lpstr>
      <vt:lpstr>企業情報入力!Print_Area</vt:lpstr>
      <vt:lpstr>申込書の書き方!Print_Area</vt:lpstr>
      <vt:lpstr>約款!Print_Area</vt:lpstr>
      <vt:lpstr>予測地点登録!Print_Area</vt:lpstr>
      <vt:lpstr>愛知県</vt:lpstr>
      <vt:lpstr>愛媛県</vt:lpstr>
      <vt:lpstr>茨城県</vt:lpstr>
      <vt:lpstr>岡山県</vt:lpstr>
      <vt:lpstr>沖縄県</vt:lpstr>
      <vt:lpstr>岩手県</vt:lpstr>
      <vt:lpstr>岐阜県</vt:lpstr>
      <vt:lpstr>宮崎県</vt:lpstr>
      <vt:lpstr>宮城県</vt:lpstr>
      <vt:lpstr>京都府</vt:lpstr>
      <vt:lpstr>金沢県</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システム部Office003</cp:lastModifiedBy>
  <cp:lastPrinted>2017-05-23T03:07:08Z</cp:lastPrinted>
  <dcterms:created xsi:type="dcterms:W3CDTF">2009-05-25T10:44:21Z</dcterms:created>
  <dcterms:modified xsi:type="dcterms:W3CDTF">2026-07-01T06:07:05Z</dcterms:modified>
</cp:coreProperties>
</file>