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sakur\Desktop\"/>
    </mc:Choice>
  </mc:AlternateContent>
  <xr:revisionPtr revIDLastSave="0" documentId="13_ncr:1_{DE3105F8-9638-4163-8724-2BFB6F5E6A63}" xr6:coauthVersionLast="47" xr6:coauthVersionMax="47" xr10:uidLastSave="{00000000-0000-0000-0000-000000000000}"/>
  <bookViews>
    <workbookView xWindow="-108" yWindow="-108" windowWidth="22140" windowHeight="13176" xr2:uid="{00000000-000D-0000-FFFF-FFFF00000000}"/>
  </bookViews>
  <sheets>
    <sheet name="企業情報入力" sheetId="1" r:id="rId1"/>
    <sheet name="予測地点設定" sheetId="14" r:id="rId2"/>
    <sheet name="ご提出資料サンプル" sheetId="15" r:id="rId3"/>
  </sheets>
  <definedNames>
    <definedName name="_xlnm.Print_Area" localSheetId="0">企業情報入力!$A$1:$AE$68</definedName>
    <definedName name="_xlnm.Print_Area" localSheetId="1">予測地点設定!$A$1:$R$33</definedName>
    <definedName name="愛知県">#REF!</definedName>
    <definedName name="愛媛県">#REF!</definedName>
    <definedName name="茨城県">#REF!</definedName>
    <definedName name="岡山県">#REF!</definedName>
    <definedName name="沖縄県">#REF!</definedName>
    <definedName name="沖縄地方">#REF!</definedName>
    <definedName name="下館河川">#REF!</definedName>
    <definedName name="霞ヶ浦河川">#REF!</definedName>
    <definedName name="関東管理事務所">#REF!</definedName>
    <definedName name="関東地方">#REF!</definedName>
    <definedName name="岩手県">#REF!</definedName>
    <definedName name="岐阜県">#REF!</definedName>
    <definedName name="鬼怒ダム統管">#REF!</definedName>
    <definedName name="宮崎県">#REF!</definedName>
    <definedName name="宮城県">#REF!</definedName>
    <definedName name="京都府">#REF!</definedName>
    <definedName name="京浜河川">#REF!</definedName>
    <definedName name="近畿地方">#REF!</definedName>
    <definedName name="金沢県">#REF!</definedName>
    <definedName name="九州地方">#REF!</definedName>
    <definedName name="熊本県">#REF!</definedName>
    <definedName name="群馬県">#REF!</definedName>
    <definedName name="広島県">#REF!</definedName>
    <definedName name="江戸川河川">#REF!</definedName>
    <definedName name="甲府河川国道">#REF!</definedName>
    <definedName name="荒川下流">#REF!</definedName>
    <definedName name="荒川上流">#REF!</definedName>
    <definedName name="香川県">#REF!</definedName>
    <definedName name="高瀬川河川">#REF!</definedName>
    <definedName name="高知県">#REF!</definedName>
    <definedName name="佐賀県">#REF!</definedName>
    <definedName name="埼玉県">#REF!</definedName>
    <definedName name="三重県">#REF!</definedName>
    <definedName name="山形県">#REF!</definedName>
    <definedName name="山口県">#REF!</definedName>
    <definedName name="山梨県">#REF!</definedName>
    <definedName name="四国地方">#REF!</definedName>
    <definedName name="滋賀県">#REF!</definedName>
    <definedName name="鹿児島県">#REF!</definedName>
    <definedName name="七ヶ宿ダム">#REF!</definedName>
    <definedName name="秋田県">#REF!</definedName>
    <definedName name="常陸河川国道">#REF!</definedName>
    <definedName name="新潟県">#REF!</definedName>
    <definedName name="神奈川県">#REF!</definedName>
    <definedName name="青森県">#REF!</definedName>
    <definedName name="静岡県">#REF!</definedName>
    <definedName name="石川県">#REF!</definedName>
    <definedName name="千葉県">#REF!</definedName>
    <definedName name="選択">#REF!</definedName>
    <definedName name="相模水系ダム">#REF!</definedName>
    <definedName name="大阪府">#REF!</definedName>
    <definedName name="大分県">#REF!</definedName>
    <definedName name="地域">#REF!</definedName>
    <definedName name="筑後・佐賀">#REF!</definedName>
    <definedName name="中国地方">#REF!</definedName>
    <definedName name="中部地方">#REF!</definedName>
    <definedName name="長崎県">#REF!</definedName>
    <definedName name="長野県">#REF!</definedName>
    <definedName name="鳥取県">#REF!</definedName>
    <definedName name="渡良瀬川河川">#REF!</definedName>
    <definedName name="島根県">#REF!</definedName>
    <definedName name="東京都">#REF!</definedName>
    <definedName name="東北地方">#REF!</definedName>
    <definedName name="徳島県">#REF!</definedName>
    <definedName name="栃木県">#REF!</definedName>
    <definedName name="奈良県">#REF!</definedName>
    <definedName name="二瀬ダム">#REF!</definedName>
    <definedName name="富山県">#REF!</definedName>
    <definedName name="富士川砂防">#REF!</definedName>
    <definedName name="福井県">#REF!</definedName>
    <definedName name="福岡県">#REF!</definedName>
    <definedName name="福島県">#REF!</definedName>
    <definedName name="兵庫県">#REF!</definedName>
    <definedName name="北海道">#REF!</definedName>
    <definedName name="北海道地方">#REF!</definedName>
    <definedName name="北陸地方">#REF!</definedName>
    <definedName name="利根ダム統管">#REF!</definedName>
    <definedName name="利根川下流">#REF!</definedName>
    <definedName name="利根川上流">#REF!</definedName>
    <definedName name="和歌山県">#REF!</definedName>
  </definedNames>
  <calcPr calcId="191029"/>
</workbook>
</file>

<file path=xl/calcChain.xml><?xml version="1.0" encoding="utf-8"?>
<calcChain xmlns="http://schemas.openxmlformats.org/spreadsheetml/2006/main">
  <c r="C70" i="1" l="1"/>
  <c r="Y6" i="14"/>
  <c r="Y7" i="14"/>
  <c r="Y8" i="14"/>
  <c r="Y9" i="14"/>
  <c r="Y10" i="14"/>
  <c r="Y11" i="14"/>
  <c r="Y12" i="14"/>
  <c r="Y13" i="14"/>
  <c r="Y14" i="14"/>
  <c r="Y15" i="14"/>
  <c r="Y16" i="14"/>
  <c r="Y17" i="14"/>
  <c r="Y18" i="14"/>
  <c r="Y19" i="14"/>
  <c r="Y20" i="14"/>
  <c r="Y21" i="14"/>
  <c r="Y22" i="14"/>
  <c r="Y23" i="14"/>
  <c r="Y24" i="14"/>
  <c r="Y25" i="14"/>
  <c r="Y26" i="14"/>
  <c r="Y27" i="14"/>
  <c r="Y5" i="14"/>
  <c r="F11" i="14"/>
  <c r="AF23" i="1"/>
  <c r="AF27" i="1" s="1"/>
  <c r="AH27" i="1" s="1"/>
  <c r="A70" i="1"/>
  <c r="S70" i="1"/>
  <c r="T70" i="1"/>
  <c r="W70" i="1"/>
  <c r="X70" i="1"/>
  <c r="Y70" i="1"/>
  <c r="AB70" i="1"/>
  <c r="AG5" i="1"/>
  <c r="AG4" i="1"/>
  <c r="AT1" i="1"/>
  <c r="AG40" i="1"/>
  <c r="AG39" i="1"/>
  <c r="AG41" i="1"/>
  <c r="AH41" i="1" s="1"/>
  <c r="AG38" i="1"/>
  <c r="AG35" i="1"/>
  <c r="AG32" i="1"/>
  <c r="AG36" i="1"/>
  <c r="AG34" i="1"/>
  <c r="AH34" i="1" s="1"/>
  <c r="AG33" i="1"/>
  <c r="AG31" i="1"/>
  <c r="AM3" i="1"/>
  <c r="AM4" i="1"/>
  <c r="AM5" i="1"/>
  <c r="AG6" i="1"/>
  <c r="AH6" i="1"/>
  <c r="AG7" i="1"/>
  <c r="AN7" i="1"/>
  <c r="AN8" i="1" s="1"/>
  <c r="A1" i="1" s="1"/>
  <c r="AG8" i="1"/>
  <c r="AG9" i="1"/>
  <c r="AH9" i="1"/>
  <c r="AG14" i="1" s="1"/>
  <c r="AH14" i="1" s="1"/>
  <c r="AI14" i="1" s="1"/>
  <c r="AG10" i="1"/>
  <c r="AH10" i="1"/>
  <c r="AG11" i="1"/>
  <c r="AH11" i="1"/>
  <c r="AH16" i="1"/>
  <c r="AN16" i="1" s="1"/>
  <c r="AE69" i="1"/>
  <c r="AH33" i="1"/>
  <c r="AH36" i="1"/>
  <c r="B70" i="1"/>
  <c r="AG17" i="1" l="1"/>
  <c r="D70" i="1" s="1"/>
  <c r="AH28" i="1"/>
  <c r="AH15" i="1"/>
  <c r="AN15" i="1" s="1"/>
  <c r="AN17" i="1" s="1"/>
  <c r="AG16" i="1"/>
  <c r="AG15" i="1"/>
  <c r="F70" i="1"/>
  <c r="AN2" i="1"/>
  <c r="AO2" i="1" s="1"/>
  <c r="AI16" i="1"/>
  <c r="AI15" i="1" s="1"/>
  <c r="AJ13" i="1" s="1"/>
  <c r="AJ14" i="1"/>
  <c r="B11" i="1" s="1"/>
  <c r="AN9" i="1"/>
  <c r="E70" i="1" l="1"/>
  <c r="AS1" i="1"/>
  <c r="AS2" i="1" s="1"/>
  <c r="AJ15" i="1"/>
  <c r="AN1" i="1"/>
  <c r="AO1" i="1" s="1"/>
  <c r="L14" i="1" s="1"/>
  <c r="J38" i="1"/>
  <c r="AF43" i="1" s="1"/>
  <c r="AS3" i="1" l="1"/>
  <c r="AS6" i="1" s="1"/>
  <c r="B14" i="1"/>
  <c r="J46" i="1"/>
  <c r="J48" i="1" l="1"/>
  <c r="J50" i="1" s="1"/>
</calcChain>
</file>

<file path=xl/sharedStrings.xml><?xml version="1.0" encoding="utf-8"?>
<sst xmlns="http://schemas.openxmlformats.org/spreadsheetml/2006/main" count="383" uniqueCount="321">
  <si>
    <t>本社・支店からの紹介</t>
    <rPh sb="0" eb="2">
      <t>ホンシャ</t>
    </rPh>
    <rPh sb="3" eb="5">
      <t>シテン</t>
    </rPh>
    <rPh sb="8" eb="10">
      <t>ショウカイ</t>
    </rPh>
    <phoneticPr fontId="2"/>
  </si>
  <si>
    <t>発注者からの紹介</t>
    <rPh sb="0" eb="3">
      <t>ハッチュウシャ</t>
    </rPh>
    <rPh sb="6" eb="8">
      <t>ショウカイ</t>
    </rPh>
    <phoneticPr fontId="2"/>
  </si>
  <si>
    <t>工事名（正式名称）</t>
    <rPh sb="0" eb="2">
      <t>コウジ</t>
    </rPh>
    <rPh sb="2" eb="3">
      <t>メイ</t>
    </rPh>
    <rPh sb="4" eb="6">
      <t>セイシキ</t>
    </rPh>
    <rPh sb="6" eb="8">
      <t>メイショウ</t>
    </rPh>
    <phoneticPr fontId="2"/>
  </si>
  <si>
    <t>導入理由</t>
    <rPh sb="0" eb="2">
      <t>ドウニュウ</t>
    </rPh>
    <rPh sb="2" eb="4">
      <t>リユウ</t>
    </rPh>
    <phoneticPr fontId="2"/>
  </si>
  <si>
    <t>その他</t>
    <rPh sb="2" eb="3">
      <t>タ</t>
    </rPh>
    <phoneticPr fontId="2"/>
  </si>
  <si>
    <t>※お振込の際の振込み手数料は、お客様にてご負担頂きますようお願い申し上げます。</t>
    <rPh sb="2" eb="4">
      <t>フリコ</t>
    </rPh>
    <rPh sb="5" eb="6">
      <t>サイ</t>
    </rPh>
    <rPh sb="7" eb="9">
      <t>フリコ</t>
    </rPh>
    <rPh sb="10" eb="13">
      <t>テスウリョウ</t>
    </rPh>
    <rPh sb="16" eb="18">
      <t>キャクサマ</t>
    </rPh>
    <rPh sb="21" eb="23">
      <t>フタン</t>
    </rPh>
    <rPh sb="23" eb="24">
      <t>イタダ</t>
    </rPh>
    <rPh sb="30" eb="31">
      <t>ネガ</t>
    </rPh>
    <rPh sb="32" eb="33">
      <t>モウ</t>
    </rPh>
    <rPh sb="34" eb="35">
      <t>ア</t>
    </rPh>
    <phoneticPr fontId="2"/>
  </si>
  <si>
    <t>前の現場で使っていた</t>
    <rPh sb="0" eb="1">
      <t>マエ</t>
    </rPh>
    <rPh sb="2" eb="4">
      <t>ゲンバ</t>
    </rPh>
    <rPh sb="5" eb="6">
      <t>ツカ</t>
    </rPh>
    <phoneticPr fontId="2"/>
  </si>
  <si>
    <t>※②月ごとのお支払いの場合、毎月ご利用金額請求書を送付いたします。</t>
    <rPh sb="2" eb="3">
      <t>ツキ</t>
    </rPh>
    <rPh sb="7" eb="9">
      <t>シハラ</t>
    </rPh>
    <rPh sb="11" eb="13">
      <t>バアイ</t>
    </rPh>
    <phoneticPr fontId="2"/>
  </si>
  <si>
    <t>※①一括払いの場合は、ご利用開始月または翌月までに請求書を送付いたします。</t>
    <rPh sb="7" eb="9">
      <t>バアイ</t>
    </rPh>
    <rPh sb="12" eb="14">
      <t>リヨウ</t>
    </rPh>
    <rPh sb="14" eb="16">
      <t>カイシ</t>
    </rPh>
    <rPh sb="16" eb="17">
      <t>ツキ</t>
    </rPh>
    <rPh sb="20" eb="22">
      <t>ヨクゲツ</t>
    </rPh>
    <phoneticPr fontId="2"/>
  </si>
  <si>
    <t>きょう</t>
    <phoneticPr fontId="2"/>
  </si>
  <si>
    <t>/</t>
    <phoneticPr fontId="2"/>
  </si>
  <si>
    <t>●</t>
    <phoneticPr fontId="2"/>
  </si>
  <si>
    <t>技術提案でKIYOMASAを取り入れた</t>
    <rPh sb="0" eb="2">
      <t>ギジュツ</t>
    </rPh>
    <rPh sb="2" eb="4">
      <t>テイアン</t>
    </rPh>
    <rPh sb="14" eb="15">
      <t>ト</t>
    </rPh>
    <rPh sb="16" eb="17">
      <t>イ</t>
    </rPh>
    <phoneticPr fontId="2"/>
  </si>
  <si>
    <t>技術提案で気象情報を取り入れた</t>
    <rPh sb="0" eb="2">
      <t>ギジュツ</t>
    </rPh>
    <rPh sb="2" eb="4">
      <t>テイアン</t>
    </rPh>
    <rPh sb="5" eb="7">
      <t>キショウ</t>
    </rPh>
    <rPh sb="7" eb="9">
      <t>ジョウホウ</t>
    </rPh>
    <rPh sb="10" eb="11">
      <t>ト</t>
    </rPh>
    <rPh sb="12" eb="13">
      <t>イ</t>
    </rPh>
    <phoneticPr fontId="2"/>
  </si>
  <si>
    <t>請求書送付先(現場と違う場合のみ記入)</t>
    <rPh sb="0" eb="3">
      <t>セイキュウショ</t>
    </rPh>
    <rPh sb="3" eb="5">
      <t>ソウフ</t>
    </rPh>
    <rPh sb="5" eb="6">
      <t>サキ</t>
    </rPh>
    <rPh sb="7" eb="9">
      <t>ゲンバ</t>
    </rPh>
    <rPh sb="10" eb="11">
      <t>チガ</t>
    </rPh>
    <rPh sb="12" eb="14">
      <t>バアイ</t>
    </rPh>
    <rPh sb="16" eb="18">
      <t>キニュウ</t>
    </rPh>
    <phoneticPr fontId="2"/>
  </si>
  <si>
    <t>部署名/担当者名</t>
    <rPh sb="0" eb="2">
      <t>ブショ</t>
    </rPh>
    <rPh sb="2" eb="3">
      <t>メイ</t>
    </rPh>
    <rPh sb="4" eb="6">
      <t>タントウ</t>
    </rPh>
    <rPh sb="6" eb="7">
      <t>シャ</t>
    </rPh>
    <rPh sb="7" eb="8">
      <t>メイ</t>
    </rPh>
    <phoneticPr fontId="2"/>
  </si>
  <si>
    <t>(弊社使用欄)</t>
    <rPh sb="1" eb="3">
      <t>ヘイシャ</t>
    </rPh>
    <rPh sb="3" eb="6">
      <t>シヨウラン</t>
    </rPh>
    <phoneticPr fontId="2"/>
  </si>
  <si>
    <t>確　認</t>
    <rPh sb="0" eb="1">
      <t>アキラ</t>
    </rPh>
    <rPh sb="2" eb="3">
      <t>シノブ</t>
    </rPh>
    <phoneticPr fontId="2"/>
  </si>
  <si>
    <t>初期設定費用</t>
    <rPh sb="0" eb="2">
      <t>ショキ</t>
    </rPh>
    <rPh sb="2" eb="4">
      <t>セッテイ</t>
    </rPh>
    <rPh sb="4" eb="6">
      <t>ヒヨウ</t>
    </rPh>
    <phoneticPr fontId="2"/>
  </si>
  <si>
    <t>・お支払い方法</t>
    <rPh sb="2" eb="4">
      <t>シハラ</t>
    </rPh>
    <rPh sb="5" eb="7">
      <t>ホウホウ</t>
    </rPh>
    <phoneticPr fontId="2"/>
  </si>
  <si>
    <t>受　付</t>
    <rPh sb="0" eb="1">
      <t>ウ</t>
    </rPh>
    <rPh sb="2" eb="3">
      <t>ツ</t>
    </rPh>
    <phoneticPr fontId="2"/>
  </si>
  <si>
    <t>サイト構築</t>
    <rPh sb="3" eb="5">
      <t>コウチク</t>
    </rPh>
    <phoneticPr fontId="2"/>
  </si>
  <si>
    <t>月　　　　日</t>
    <rPh sb="0" eb="1">
      <t>ツキ</t>
    </rPh>
    <rPh sb="5" eb="6">
      <t>ニチ</t>
    </rPh>
    <phoneticPr fontId="2"/>
  </si>
  <si>
    <t>施主（発注者）</t>
    <rPh sb="0" eb="2">
      <t>セシュ</t>
    </rPh>
    <rPh sb="3" eb="6">
      <t>ハッチュウシャ</t>
    </rPh>
    <phoneticPr fontId="2"/>
  </si>
  <si>
    <t>・実績公開にご協力ください</t>
    <rPh sb="1" eb="3">
      <t>ジッセキ</t>
    </rPh>
    <rPh sb="3" eb="5">
      <t>コウカイ</t>
    </rPh>
    <rPh sb="7" eb="9">
      <t>キョウリョク</t>
    </rPh>
    <phoneticPr fontId="2"/>
  </si>
  <si>
    <t>×</t>
    <phoneticPr fontId="2"/>
  </si>
  <si>
    <t>当現場の利用実績の公表に同意する</t>
    <rPh sb="0" eb="1">
      <t>トウ</t>
    </rPh>
    <rPh sb="1" eb="3">
      <t>ゲンバ</t>
    </rPh>
    <rPh sb="4" eb="6">
      <t>リヨウ</t>
    </rPh>
    <rPh sb="6" eb="8">
      <t>ジッセキ</t>
    </rPh>
    <rPh sb="9" eb="11">
      <t>コウヒョウ</t>
    </rPh>
    <rPh sb="12" eb="14">
      <t>ドウイ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</si>
  <si>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</si>
  <si>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</si>
  <si>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</si>
  <si>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～</t>
    <phoneticPr fontId="2"/>
  </si>
  <si>
    <t>部署名</t>
    <rPh sb="0" eb="1">
      <t>ブ</t>
    </rPh>
    <rPh sb="1" eb="3">
      <t>ショメイ</t>
    </rPh>
    <phoneticPr fontId="2"/>
  </si>
  <si>
    <t xml:space="preserve">E-mail </t>
    <phoneticPr fontId="2"/>
  </si>
  <si>
    <t>は、</t>
    <phoneticPr fontId="2"/>
  </si>
  <si>
    <t>（買主）　　　　　　　　　　　　　　　　　　　　　　　　　　　　　　　　　　　</t>
    <rPh sb="1" eb="3">
      <t>カイヌシ</t>
    </rPh>
    <phoneticPr fontId="2"/>
  </si>
  <si>
    <t>円</t>
    <rPh sb="0" eb="1">
      <t>エン</t>
    </rPh>
    <phoneticPr fontId="2"/>
  </si>
  <si>
    <t>選択</t>
    <rPh sb="0" eb="2">
      <t>センタク</t>
    </rPh>
    <phoneticPr fontId="2"/>
  </si>
  <si>
    <t>担当者名</t>
    <rPh sb="0" eb="3">
      <t>タントウシャ</t>
    </rPh>
    <rPh sb="3" eb="4">
      <t>メイ</t>
    </rPh>
    <phoneticPr fontId="2"/>
  </si>
  <si>
    <t>申込書期限</t>
    <rPh sb="0" eb="2">
      <t>モウシコミ</t>
    </rPh>
    <rPh sb="2" eb="3">
      <t>ショ</t>
    </rPh>
    <rPh sb="3" eb="5">
      <t>キゲン</t>
    </rPh>
    <phoneticPr fontId="2"/>
  </si>
  <si>
    <t>利用開始日</t>
    <rPh sb="0" eb="2">
      <t>リヨウ</t>
    </rPh>
    <rPh sb="2" eb="5">
      <t>カイシビ</t>
    </rPh>
    <phoneticPr fontId="2"/>
  </si>
  <si>
    <t>利用終了日</t>
    <rPh sb="0" eb="2">
      <t>リヨウ</t>
    </rPh>
    <rPh sb="2" eb="5">
      <t>シュウリョウビ</t>
    </rPh>
    <phoneticPr fontId="2"/>
  </si>
  <si>
    <t>明日以降判別</t>
    <rPh sb="0" eb="2">
      <t>アス</t>
    </rPh>
    <rPh sb="2" eb="4">
      <t>イコウ</t>
    </rPh>
    <rPh sb="4" eb="6">
      <t>ハンベツ</t>
    </rPh>
    <phoneticPr fontId="2"/>
  </si>
  <si>
    <t>-</t>
    <phoneticPr fontId="2"/>
  </si>
  <si>
    <t>●</t>
  </si>
  <si>
    <t>合計金額（税込）</t>
    <rPh sb="0" eb="2">
      <t>ゴウケイ</t>
    </rPh>
    <rPh sb="2" eb="4">
      <t>キンガク</t>
    </rPh>
    <rPh sb="5" eb="7">
      <t>ゼイコ</t>
    </rPh>
    <phoneticPr fontId="2"/>
  </si>
  <si>
    <t>サイトご利用期間</t>
    <rPh sb="4" eb="6">
      <t>リヨウ</t>
    </rPh>
    <rPh sb="6" eb="8">
      <t>キカン</t>
    </rPh>
    <phoneticPr fontId="2"/>
  </si>
  <si>
    <t>ヶ月</t>
    <rPh sb="1" eb="2">
      <t>ゲツ</t>
    </rPh>
    <phoneticPr fontId="2"/>
  </si>
  <si>
    <t>円</t>
  </si>
  <si>
    <t xml:space="preserve"> </t>
    <phoneticPr fontId="2"/>
  </si>
  <si>
    <t>合計金額（税抜）</t>
    <rPh sb="0" eb="2">
      <t>ゴウケイ</t>
    </rPh>
    <rPh sb="2" eb="4">
      <t>キンガク</t>
    </rPh>
    <rPh sb="5" eb="6">
      <t>ゼイ</t>
    </rPh>
    <rPh sb="6" eb="7">
      <t>ヌ</t>
    </rPh>
    <phoneticPr fontId="2"/>
  </si>
  <si>
    <t>①ご利用期間分一括払い</t>
    <rPh sb="2" eb="4">
      <t>リヨウ</t>
    </rPh>
    <rPh sb="4" eb="6">
      <t>キカン</t>
    </rPh>
    <rPh sb="6" eb="7">
      <t>ブン</t>
    </rPh>
    <rPh sb="7" eb="9">
      <t>イッカツ</t>
    </rPh>
    <rPh sb="9" eb="10">
      <t>ハラ</t>
    </rPh>
    <phoneticPr fontId="2"/>
  </si>
  <si>
    <t>②月ごとの支払い</t>
    <rPh sb="1" eb="2">
      <t>ツキ</t>
    </rPh>
    <rPh sb="6" eb="7">
      <t>バラ</t>
    </rPh>
    <phoneticPr fontId="2"/>
  </si>
  <si>
    <t>①</t>
    <phoneticPr fontId="2"/>
  </si>
  <si>
    <t>②</t>
    <phoneticPr fontId="2"/>
  </si>
  <si>
    <t>≪個人情報の取り扱いについて≫ ご記入いただきました個人情報は、ご注文手続きと、弊社からの製品およびサービスのご案内に使用させていただく場合がございます。</t>
    <phoneticPr fontId="2"/>
  </si>
  <si>
    <t>正当な理由がある場合を除き、無断で第三者に提供することはございません。ご不明な点は下記までお問い合わせください。</t>
    <phoneticPr fontId="2"/>
  </si>
  <si>
    <t>その他の紹介</t>
    <rPh sb="2" eb="3">
      <t>タ</t>
    </rPh>
    <rPh sb="4" eb="6">
      <t>ショウカイ</t>
    </rPh>
    <phoneticPr fontId="2"/>
  </si>
  <si>
    <t>　経理　　 　　月～</t>
    <rPh sb="1" eb="3">
      <t>ケイリ</t>
    </rPh>
    <rPh sb="8" eb="9">
      <t>ツキ</t>
    </rPh>
    <phoneticPr fontId="2"/>
  </si>
  <si>
    <t>請求書必着日</t>
    <rPh sb="0" eb="3">
      <t>セイキュウショ</t>
    </rPh>
    <rPh sb="3" eb="5">
      <t>ヒッチャク</t>
    </rPh>
    <rPh sb="5" eb="6">
      <t>ビ</t>
    </rPh>
    <phoneticPr fontId="2"/>
  </si>
  <si>
    <t>・ご請求書</t>
    <rPh sb="2" eb="5">
      <t>セイキュウショ</t>
    </rPh>
    <phoneticPr fontId="2"/>
  </si>
  <si>
    <t>A 弊社(LBW)フォーマットの請求書</t>
    <rPh sb="2" eb="4">
      <t>ヘイシャ</t>
    </rPh>
    <rPh sb="16" eb="19">
      <t>セイキュウショ</t>
    </rPh>
    <phoneticPr fontId="2"/>
  </si>
  <si>
    <t>B 貴社　指定請求書</t>
    <rPh sb="2" eb="4">
      <t>キシャ</t>
    </rPh>
    <rPh sb="5" eb="7">
      <t>シテイ</t>
    </rPh>
    <rPh sb="7" eb="10">
      <t>セイキュウショ</t>
    </rPh>
    <phoneticPr fontId="2"/>
  </si>
  <si>
    <t>A</t>
  </si>
  <si>
    <t>A</t>
    <phoneticPr fontId="2"/>
  </si>
  <si>
    <t>営業担当</t>
    <rPh sb="0" eb="2">
      <t>エイギョウ</t>
    </rPh>
    <rPh sb="2" eb="4">
      <t>タントウ</t>
    </rPh>
    <phoneticPr fontId="2"/>
  </si>
  <si>
    <t>指定請求書　記入締め日(上記でBを選択した場合)</t>
    <rPh sb="0" eb="2">
      <t>シテイ</t>
    </rPh>
    <rPh sb="2" eb="5">
      <t>セイキュウショ</t>
    </rPh>
    <rPh sb="6" eb="8">
      <t>キニュウ</t>
    </rPh>
    <rPh sb="8" eb="9">
      <t>シ</t>
    </rPh>
    <rPh sb="10" eb="11">
      <t>ビ</t>
    </rPh>
    <rPh sb="12" eb="14">
      <t>ジョウキ</t>
    </rPh>
    <rPh sb="17" eb="19">
      <t>センタク</t>
    </rPh>
    <rPh sb="21" eb="23">
      <t>バアイ</t>
    </rPh>
    <phoneticPr fontId="2"/>
  </si>
  <si>
    <t>●ご利用金額</t>
    <rPh sb="2" eb="4">
      <t>リヨウ</t>
    </rPh>
    <rPh sb="4" eb="6">
      <t>キンガク</t>
    </rPh>
    <phoneticPr fontId="2"/>
  </si>
  <si>
    <t>プロフェッショナルコース</t>
    <phoneticPr fontId="2"/>
  </si>
  <si>
    <t>スタンダードコース</t>
    <phoneticPr fontId="2"/>
  </si>
  <si>
    <t>B(指定)</t>
    <rPh sb="2" eb="4">
      <t>シテイ</t>
    </rPh>
    <phoneticPr fontId="2"/>
  </si>
  <si>
    <t>…②</t>
    <phoneticPr fontId="2"/>
  </si>
  <si>
    <t>…③</t>
    <phoneticPr fontId="2"/>
  </si>
  <si>
    <t>創意工夫で取り入れる</t>
    <rPh sb="0" eb="2">
      <t>ソウイ</t>
    </rPh>
    <rPh sb="2" eb="4">
      <t>クフウ</t>
    </rPh>
    <rPh sb="5" eb="6">
      <t>ト</t>
    </rPh>
    <rPh sb="7" eb="8">
      <t>イ</t>
    </rPh>
    <phoneticPr fontId="2"/>
  </si>
  <si>
    <t>・現場の空を守る情報発信サイト『建設気象ＰＲＯ』</t>
    <rPh sb="1" eb="3">
      <t>ゲンバ</t>
    </rPh>
    <rPh sb="4" eb="5">
      <t>ソラ</t>
    </rPh>
    <rPh sb="6" eb="7">
      <t>マモ</t>
    </rPh>
    <rPh sb="8" eb="10">
      <t>ジョウホウ</t>
    </rPh>
    <rPh sb="10" eb="12">
      <t>ハッシン</t>
    </rPh>
    <phoneticPr fontId="2"/>
  </si>
  <si>
    <t>お申込み企業情報入力　　入力が済みましたら、本画面下部の次へを押して下さい</t>
    <phoneticPr fontId="2"/>
  </si>
  <si>
    <t>現場の空をお守りする　株式会社ライフビジネスウェザー（気象庁予報業務許可第83号）</t>
    <rPh sb="0" eb="2">
      <t>ゲンバ</t>
    </rPh>
    <rPh sb="3" eb="4">
      <t>ソラ</t>
    </rPh>
    <rPh sb="6" eb="7">
      <t>マモ</t>
    </rPh>
    <phoneticPr fontId="2"/>
  </si>
  <si>
    <t>現場専用サイト構築費 （税抜）</t>
    <rPh sb="12" eb="13">
      <t>ゼイ</t>
    </rPh>
    <rPh sb="13" eb="14">
      <t>ヌ</t>
    </rPh>
    <phoneticPr fontId="2"/>
  </si>
  <si>
    <t>最新の情報はこちらから</t>
    <rPh sb="0" eb="2">
      <t>サイシン</t>
    </rPh>
    <rPh sb="3" eb="5">
      <t>ジョウホウ</t>
    </rPh>
    <phoneticPr fontId="2"/>
  </si>
  <si>
    <t>エビ</t>
    <phoneticPr fontId="2"/>
  </si>
  <si>
    <t>地震</t>
    <rPh sb="0" eb="2">
      <t>ジシン</t>
    </rPh>
    <phoneticPr fontId="2"/>
  </si>
  <si>
    <t>津波</t>
    <rPh sb="0" eb="2">
      <t>ツナミ</t>
    </rPh>
    <phoneticPr fontId="2"/>
  </si>
  <si>
    <t>積算</t>
    <rPh sb="0" eb="2">
      <t>セキサン</t>
    </rPh>
    <phoneticPr fontId="2"/>
  </si>
  <si>
    <t>粉塵</t>
    <rPh sb="0" eb="2">
      <t>フンジン</t>
    </rPh>
    <phoneticPr fontId="2"/>
  </si>
  <si>
    <t>イメージ</t>
    <phoneticPr fontId="2"/>
  </si>
  <si>
    <t>canary</t>
    <phoneticPr fontId="2"/>
  </si>
  <si>
    <t>波</t>
    <rPh sb="0" eb="1">
      <t>ナミ</t>
    </rPh>
    <phoneticPr fontId="2"/>
  </si>
  <si>
    <t>台風</t>
    <rPh sb="0" eb="2">
      <t>タイフウ</t>
    </rPh>
    <phoneticPr fontId="2"/>
  </si>
  <si>
    <t>ホームページを見た</t>
    <rPh sb="7" eb="8">
      <t>ミ</t>
    </rPh>
    <phoneticPr fontId="2"/>
  </si>
  <si>
    <t>広告を見た</t>
    <rPh sb="0" eb="2">
      <t>コウコク</t>
    </rPh>
    <rPh sb="3" eb="4">
      <t>ミ</t>
    </rPh>
    <phoneticPr fontId="2"/>
  </si>
  <si>
    <t>ＴＥＬ</t>
    <phoneticPr fontId="2"/>
  </si>
  <si>
    <t>携帯電話</t>
    <rPh sb="0" eb="2">
      <t>ケイタイ</t>
    </rPh>
    <rPh sb="2" eb="4">
      <t>デンワ</t>
    </rPh>
    <phoneticPr fontId="2"/>
  </si>
  <si>
    <t>展示会で見た</t>
    <rPh sb="0" eb="3">
      <t>テンジカイ</t>
    </rPh>
    <rPh sb="4" eb="5">
      <t>ミ</t>
    </rPh>
    <phoneticPr fontId="2"/>
  </si>
  <si>
    <t>河川水位</t>
    <rPh sb="0" eb="2">
      <t>カセン</t>
    </rPh>
    <rPh sb="2" eb="4">
      <t>スイイ</t>
    </rPh>
    <phoneticPr fontId="2"/>
  </si>
  <si>
    <t>↓導入理由で「その他の紹介」「その他」をご選択の場合、ご記入ください</t>
    <rPh sb="1" eb="3">
      <t>ドウニュウ</t>
    </rPh>
    <rPh sb="3" eb="5">
      <t>リユウ</t>
    </rPh>
    <rPh sb="9" eb="10">
      <t>ホカ</t>
    </rPh>
    <rPh sb="11" eb="13">
      <t>ショウカイ</t>
    </rPh>
    <rPh sb="17" eb="18">
      <t>タ</t>
    </rPh>
    <rPh sb="21" eb="23">
      <t>センタク</t>
    </rPh>
    <rPh sb="24" eb="26">
      <t>バアイ</t>
    </rPh>
    <rPh sb="28" eb="30">
      <t>キニュウ</t>
    </rPh>
    <phoneticPr fontId="2"/>
  </si>
  <si>
    <t>選択</t>
    <rPh sb="0" eb="2">
      <t>センタク</t>
    </rPh>
    <phoneticPr fontId="2"/>
  </si>
  <si>
    <t>〒</t>
    <phoneticPr fontId="2"/>
  </si>
  <si>
    <t>現場事務所所在地</t>
    <rPh sb="0" eb="2">
      <t>ゲンバ</t>
    </rPh>
    <rPh sb="2" eb="4">
      <t>ジム</t>
    </rPh>
    <rPh sb="4" eb="5">
      <t>ショ</t>
    </rPh>
    <rPh sb="5" eb="8">
      <t>ショザイチ</t>
    </rPh>
    <phoneticPr fontId="2"/>
  </si>
  <si>
    <t>プロフェッショナルコース</t>
    <phoneticPr fontId="2"/>
  </si>
  <si>
    <t>スタンダードコース</t>
    <phoneticPr fontId="2"/>
  </si>
  <si>
    <t>連絡先TEL</t>
    <rPh sb="0" eb="2">
      <t>レンラク</t>
    </rPh>
    <rPh sb="2" eb="3">
      <t>サキ</t>
    </rPh>
    <phoneticPr fontId="2"/>
  </si>
  <si>
    <t>備考欄　決算月によって締め日が変わる場合、ご要望などご記入下さい。</t>
    <phoneticPr fontId="2"/>
  </si>
  <si>
    <t>企業名</t>
  </si>
  <si>
    <t>現場名</t>
  </si>
  <si>
    <t>申込月</t>
    <rPh sb="2" eb="3">
      <t>ヅキ</t>
    </rPh>
    <phoneticPr fontId="4"/>
  </si>
  <si>
    <t>サービス開始</t>
  </si>
  <si>
    <t>サービス終了</t>
  </si>
  <si>
    <t>エビデンス</t>
  </si>
  <si>
    <t>canary</t>
  </si>
  <si>
    <t>ピンポイント</t>
  </si>
  <si>
    <t>津波アラート</t>
    <rPh sb="0" eb="2">
      <t>ツナミ</t>
    </rPh>
    <phoneticPr fontId="4"/>
  </si>
  <si>
    <t>イメージ</t>
  </si>
  <si>
    <t>積算</t>
    <rPh sb="0" eb="2">
      <t>セキサン</t>
    </rPh>
    <phoneticPr fontId="4"/>
  </si>
  <si>
    <t>河川</t>
    <rPh sb="0" eb="2">
      <t>カセン</t>
    </rPh>
    <phoneticPr fontId="4"/>
  </si>
  <si>
    <t>台風</t>
    <rPh sb="0" eb="2">
      <t>タイフウ</t>
    </rPh>
    <phoneticPr fontId="4"/>
  </si>
  <si>
    <t>TOBASAN</t>
  </si>
  <si>
    <t>沿岸波浪</t>
    <rPh sb="0" eb="2">
      <t>エンガン</t>
    </rPh>
    <rPh sb="2" eb="4">
      <t>ハロウ</t>
    </rPh>
    <phoneticPr fontId="4"/>
  </si>
  <si>
    <t>支払い方法</t>
  </si>
  <si>
    <t>実績</t>
  </si>
  <si>
    <t>期間変更</t>
  </si>
  <si>
    <t>備考</t>
  </si>
  <si>
    <t>担当者</t>
  </si>
  <si>
    <t>施主</t>
  </si>
  <si>
    <t>工事（正式名称）</t>
  </si>
  <si>
    <t>都道府県</t>
  </si>
  <si>
    <t>市区町村</t>
  </si>
  <si>
    <t>導入方法</t>
  </si>
  <si>
    <t>コース</t>
    <phoneticPr fontId="2"/>
  </si>
  <si>
    <t>代理店</t>
    <rPh sb="0" eb="3">
      <t>ダイリテン</t>
    </rPh>
    <phoneticPr fontId="2"/>
  </si>
  <si>
    <t>ふりがな</t>
    <phoneticPr fontId="2"/>
  </si>
  <si>
    <t>企業名　作業所　企業体＋工事の名称をこの枠内に記入して下さい</t>
    <rPh sb="12" eb="14">
      <t>コウジ</t>
    </rPh>
    <phoneticPr fontId="2"/>
  </si>
  <si>
    <t>当月</t>
    <rPh sb="0" eb="2">
      <t>とうげつ</t>
    </rPh>
    <phoneticPr fontId="2" type="Hiragana"/>
  </si>
  <si>
    <t>翌月</t>
    <rPh sb="0" eb="2">
      <t>よくげつ</t>
    </rPh>
    <phoneticPr fontId="2" type="Hiragana"/>
  </si>
  <si>
    <t>選択</t>
    <rPh sb="0" eb="2">
      <t>せんたく</t>
    </rPh>
    <phoneticPr fontId="2" type="Hiragana"/>
  </si>
  <si>
    <t>〒</t>
    <phoneticPr fontId="2"/>
  </si>
  <si>
    <t>※当月or翌月で請求書必着日、必要でしたら締日をご記入ください</t>
    <rPh sb="1" eb="3">
      <t>トウゲツ</t>
    </rPh>
    <rPh sb="5" eb="7">
      <t>ヨクゲツ</t>
    </rPh>
    <rPh sb="8" eb="11">
      <t>セイキュウショ</t>
    </rPh>
    <rPh sb="11" eb="13">
      <t>ヒッチャク</t>
    </rPh>
    <rPh sb="13" eb="14">
      <t>ヒ</t>
    </rPh>
    <rPh sb="15" eb="17">
      <t>ヒツヨウ</t>
    </rPh>
    <rPh sb="21" eb="23">
      <t>シメビ</t>
    </rPh>
    <rPh sb="25" eb="27">
      <t>キニュウ</t>
    </rPh>
    <phoneticPr fontId="2"/>
  </si>
  <si>
    <t>お申込み日(西暦)</t>
    <rPh sb="1" eb="3">
      <t>モウシコ</t>
    </rPh>
    <rPh sb="4" eb="5">
      <t>ビ</t>
    </rPh>
    <rPh sb="6" eb="8">
      <t>セイレキ</t>
    </rPh>
    <phoneticPr fontId="2"/>
  </si>
  <si>
    <t>①×②+③</t>
    <phoneticPr fontId="2"/>
  </si>
  <si>
    <t>初期設定費</t>
    <rPh sb="0" eb="2">
      <t>しょき</t>
    </rPh>
    <rPh sb="2" eb="4">
      <t>せってい</t>
    </rPh>
    <rPh sb="4" eb="5">
      <t>ひ</t>
    </rPh>
    <phoneticPr fontId="2" type="Hiragana"/>
  </si>
  <si>
    <t>内訳</t>
    <rPh sb="0" eb="2">
      <t>うちわけ</t>
    </rPh>
    <phoneticPr fontId="2" type="Hiragana"/>
  </si>
  <si>
    <t>月額使用料</t>
    <rPh sb="0" eb="2">
      <t>げつがく</t>
    </rPh>
    <rPh sb="2" eb="5">
      <t>しようりょう</t>
    </rPh>
    <phoneticPr fontId="2" type="Hiragana"/>
  </si>
  <si>
    <t>金額</t>
    <rPh sb="0" eb="2">
      <t>キンガク</t>
    </rPh>
    <phoneticPr fontId="2"/>
  </si>
  <si>
    <t>TOBASAN月額料（税抜）</t>
    <rPh sb="7" eb="9">
      <t>ゲツガク</t>
    </rPh>
    <rPh sb="9" eb="10">
      <t>リョウ</t>
    </rPh>
    <phoneticPr fontId="2"/>
  </si>
  <si>
    <t>/初回のみ</t>
    <rPh sb="1" eb="3">
      <t>しょかい</t>
    </rPh>
    <phoneticPr fontId="2" type="Hiragana"/>
  </si>
  <si>
    <t>/月</t>
    <rPh sb="1" eb="2">
      <t>つき</t>
    </rPh>
    <phoneticPr fontId="2" type="Hiragana"/>
  </si>
  <si>
    <t>30,000 円</t>
    <phoneticPr fontId="2" type="Hiragana"/>
  </si>
  <si>
    <t>　 なお、初期設定費用は支払い初月に加算されます。</t>
    <rPh sb="5" eb="7">
      <t>ショキ</t>
    </rPh>
    <rPh sb="7" eb="9">
      <t>セッテイ</t>
    </rPh>
    <rPh sb="9" eb="11">
      <t>ヒヨウ</t>
    </rPh>
    <rPh sb="12" eb="14">
      <t>シハラ</t>
    </rPh>
    <rPh sb="15" eb="16">
      <t>ショ</t>
    </rPh>
    <rPh sb="16" eb="17">
      <t>ヅキ</t>
    </rPh>
    <rPh sb="18" eb="20">
      <t>カサン</t>
    </rPh>
    <phoneticPr fontId="2"/>
  </si>
  <si>
    <t>粉じん飛散予測申込書　設定内容</t>
    <rPh sb="0" eb="1">
      <t>フン</t>
    </rPh>
    <rPh sb="3" eb="5">
      <t>ヒサン</t>
    </rPh>
    <rPh sb="5" eb="7">
      <t>ヨソク</t>
    </rPh>
    <rPh sb="7" eb="10">
      <t>モウシコミショ</t>
    </rPh>
    <rPh sb="11" eb="13">
      <t>セッテイ</t>
    </rPh>
    <rPh sb="13" eb="15">
      <t>ナイヨウ</t>
    </rPh>
    <phoneticPr fontId="6"/>
  </si>
  <si>
    <t>■作業場所および現場範囲</t>
    <rPh sb="8" eb="10">
      <t>ゲンバ</t>
    </rPh>
    <rPh sb="10" eb="12">
      <t>ハンイ</t>
    </rPh>
    <phoneticPr fontId="6"/>
  </si>
  <si>
    <t>選択</t>
    <rPh sb="0" eb="2">
      <t>センタク</t>
    </rPh>
    <phoneticPr fontId="6"/>
  </si>
  <si>
    <t>北</t>
    <rPh sb="0" eb="1">
      <t>キタ</t>
    </rPh>
    <phoneticPr fontId="6"/>
  </si>
  <si>
    <t>0時頃</t>
    <rPh sb="1" eb="2">
      <t>ジ</t>
    </rPh>
    <rPh sb="2" eb="3">
      <t>コロ</t>
    </rPh>
    <phoneticPr fontId="6"/>
  </si>
  <si>
    <t>掘削工1</t>
    <rPh sb="0" eb="2">
      <t>クッサク</t>
    </rPh>
    <rPh sb="2" eb="3">
      <t>コウ</t>
    </rPh>
    <phoneticPr fontId="5"/>
  </si>
  <si>
    <t>12時頃</t>
    <rPh sb="2" eb="3">
      <t>ジ</t>
    </rPh>
    <rPh sb="3" eb="4">
      <t>コロ</t>
    </rPh>
    <phoneticPr fontId="6"/>
  </si>
  <si>
    <t>北北東</t>
    <rPh sb="0" eb="3">
      <t>ホクホクトウ</t>
    </rPh>
    <phoneticPr fontId="6"/>
  </si>
  <si>
    <t>1時頃</t>
    <phoneticPr fontId="6"/>
  </si>
  <si>
    <t>掘削工2</t>
    <rPh sb="0" eb="2">
      <t>クッサク</t>
    </rPh>
    <rPh sb="2" eb="3">
      <t>コウ</t>
    </rPh>
    <phoneticPr fontId="5"/>
  </si>
  <si>
    <t>13時頃</t>
  </si>
  <si>
    <t>北東</t>
    <rPh sb="0" eb="2">
      <t>ホクトウ</t>
    </rPh>
    <phoneticPr fontId="6"/>
  </si>
  <si>
    <t>2時頃</t>
    <phoneticPr fontId="6"/>
  </si>
  <si>
    <t>掘削工3</t>
    <rPh sb="0" eb="2">
      <t>クッサク</t>
    </rPh>
    <rPh sb="2" eb="3">
      <t>コウ</t>
    </rPh>
    <phoneticPr fontId="5"/>
  </si>
  <si>
    <t>14時頃</t>
  </si>
  <si>
    <t>東北東</t>
    <rPh sb="0" eb="3">
      <t>トウホクトウ</t>
    </rPh>
    <phoneticPr fontId="6"/>
  </si>
  <si>
    <t>3時頃</t>
    <rPh sb="1" eb="2">
      <t>ジ</t>
    </rPh>
    <rPh sb="2" eb="3">
      <t>コロ</t>
    </rPh>
    <phoneticPr fontId="6"/>
  </si>
  <si>
    <t>盛土工（路体、路床）</t>
    <rPh sb="0" eb="1">
      <t>モ</t>
    </rPh>
    <rPh sb="1" eb="2">
      <t>ツチ</t>
    </rPh>
    <rPh sb="2" eb="3">
      <t>コウ</t>
    </rPh>
    <rPh sb="4" eb="6">
      <t>ロタイ</t>
    </rPh>
    <rPh sb="7" eb="9">
      <t>ロショウ</t>
    </rPh>
    <phoneticPr fontId="5"/>
  </si>
  <si>
    <t>15時頃</t>
    <rPh sb="2" eb="3">
      <t>ジ</t>
    </rPh>
    <rPh sb="3" eb="4">
      <t>コロ</t>
    </rPh>
    <phoneticPr fontId="6"/>
  </si>
  <si>
    <t>東</t>
    <rPh sb="0" eb="1">
      <t>ヒガシ</t>
    </rPh>
    <phoneticPr fontId="6"/>
  </si>
  <si>
    <t>4時頃</t>
  </si>
  <si>
    <t>法面整形工</t>
    <rPh sb="0" eb="1">
      <t>ホウ</t>
    </rPh>
    <rPh sb="1" eb="2">
      <t>メン</t>
    </rPh>
    <rPh sb="2" eb="4">
      <t>セイケイ</t>
    </rPh>
    <rPh sb="4" eb="5">
      <t>コウ</t>
    </rPh>
    <phoneticPr fontId="5"/>
  </si>
  <si>
    <t>16時頃</t>
  </si>
  <si>
    <t>■粉じんが発生するメインの工種(右図をご参考にして下さい)</t>
    <rPh sb="1" eb="2">
      <t>フン</t>
    </rPh>
    <rPh sb="5" eb="7">
      <t>ハッセイ</t>
    </rPh>
    <rPh sb="16" eb="17">
      <t>ミギ</t>
    </rPh>
    <rPh sb="17" eb="18">
      <t>ズ</t>
    </rPh>
    <rPh sb="20" eb="22">
      <t>サンコウ</t>
    </rPh>
    <rPh sb="25" eb="26">
      <t>クダ</t>
    </rPh>
    <phoneticPr fontId="6"/>
  </si>
  <si>
    <t>東南東</t>
    <rPh sb="0" eb="3">
      <t>トウナントウ</t>
    </rPh>
    <phoneticPr fontId="6"/>
  </si>
  <si>
    <t>5時頃</t>
  </si>
  <si>
    <t>17時頃</t>
  </si>
  <si>
    <t>南東</t>
    <rPh sb="0" eb="2">
      <t>ナントウ</t>
    </rPh>
    <phoneticPr fontId="6"/>
  </si>
  <si>
    <t>6時頃</t>
    <rPh sb="1" eb="2">
      <t>ジ</t>
    </rPh>
    <rPh sb="2" eb="3">
      <t>コロ</t>
    </rPh>
    <phoneticPr fontId="6"/>
  </si>
  <si>
    <t>路床安定処理工</t>
    <rPh sb="0" eb="1">
      <t>ロ</t>
    </rPh>
    <rPh sb="1" eb="2">
      <t>ユカ</t>
    </rPh>
    <rPh sb="2" eb="4">
      <t>アンテイ</t>
    </rPh>
    <rPh sb="4" eb="6">
      <t>ショリ</t>
    </rPh>
    <rPh sb="6" eb="7">
      <t>コウ</t>
    </rPh>
    <phoneticPr fontId="5"/>
  </si>
  <si>
    <t>18時頃</t>
    <rPh sb="2" eb="3">
      <t>ジ</t>
    </rPh>
    <rPh sb="3" eb="4">
      <t>コロ</t>
    </rPh>
    <phoneticPr fontId="6"/>
  </si>
  <si>
    <t>注）工種から粉じんの発生量を算出します
発生量は「道路環境影響評価の技術手法２ 2007改訂版」の
基準降下ばいじん量を参考にしています</t>
    <rPh sb="2" eb="4">
      <t>コウシュ</t>
    </rPh>
    <rPh sb="6" eb="7">
      <t>フン</t>
    </rPh>
    <rPh sb="10" eb="12">
      <t>ハッセイ</t>
    </rPh>
    <rPh sb="12" eb="13">
      <t>リョウ</t>
    </rPh>
    <rPh sb="14" eb="16">
      <t>サンシュツ</t>
    </rPh>
    <rPh sb="20" eb="22">
      <t>ハッセイ</t>
    </rPh>
    <rPh sb="22" eb="23">
      <t>リョウ</t>
    </rPh>
    <phoneticPr fontId="6"/>
  </si>
  <si>
    <t>南南東</t>
    <rPh sb="0" eb="3">
      <t>ナンナントウ</t>
    </rPh>
    <phoneticPr fontId="6"/>
  </si>
  <si>
    <t>7時頃</t>
  </si>
  <si>
    <t>サンドマット工</t>
    <rPh sb="6" eb="7">
      <t>コウ</t>
    </rPh>
    <phoneticPr fontId="5"/>
  </si>
  <si>
    <t>19時頃</t>
  </si>
  <si>
    <t>南</t>
    <rPh sb="0" eb="1">
      <t>ミナミ</t>
    </rPh>
    <phoneticPr fontId="6"/>
  </si>
  <si>
    <t>8時頃</t>
  </si>
  <si>
    <t>締固改良工</t>
    <rPh sb="0" eb="1">
      <t>シ</t>
    </rPh>
    <rPh sb="1" eb="2">
      <t>カタ</t>
    </rPh>
    <rPh sb="2" eb="4">
      <t>カイリョウ</t>
    </rPh>
    <rPh sb="4" eb="5">
      <t>コウ</t>
    </rPh>
    <phoneticPr fontId="5"/>
  </si>
  <si>
    <t>20時頃</t>
  </si>
  <si>
    <t>南南西</t>
    <rPh sb="0" eb="3">
      <t>ナンナンセイ</t>
    </rPh>
    <phoneticPr fontId="6"/>
  </si>
  <si>
    <t>9時頃</t>
    <rPh sb="1" eb="2">
      <t>ジ</t>
    </rPh>
    <rPh sb="2" eb="3">
      <t>コロ</t>
    </rPh>
    <phoneticPr fontId="6"/>
  </si>
  <si>
    <t>固結工</t>
    <rPh sb="0" eb="1">
      <t>コ</t>
    </rPh>
    <rPh sb="1" eb="2">
      <t>ケツ</t>
    </rPh>
    <rPh sb="2" eb="3">
      <t>コウ</t>
    </rPh>
    <phoneticPr fontId="5"/>
  </si>
  <si>
    <t>21時頃</t>
    <rPh sb="2" eb="3">
      <t>ジ</t>
    </rPh>
    <rPh sb="3" eb="4">
      <t>コロ</t>
    </rPh>
    <phoneticPr fontId="6"/>
  </si>
  <si>
    <t>■飛散注意方向(2方向まで)</t>
    <phoneticPr fontId="6"/>
  </si>
  <si>
    <t>南西</t>
    <rPh sb="0" eb="2">
      <t>ナンセイ</t>
    </rPh>
    <phoneticPr fontId="6"/>
  </si>
  <si>
    <t>10時頃</t>
  </si>
  <si>
    <t>22時頃</t>
  </si>
  <si>
    <t>西南西</t>
    <rPh sb="0" eb="3">
      <t>セイナンセイ</t>
    </rPh>
    <phoneticPr fontId="6"/>
  </si>
  <si>
    <t>11時頃</t>
  </si>
  <si>
    <t>23時頃</t>
  </si>
  <si>
    <t>※現場から見て上記の方向に飛散が予測された場合
注意飛散方向の表示が赤くなります</t>
    <rPh sb="1" eb="3">
      <t>ゲンバ</t>
    </rPh>
    <rPh sb="5" eb="6">
      <t>ミ</t>
    </rPh>
    <rPh sb="7" eb="9">
      <t>ジョウキ</t>
    </rPh>
    <rPh sb="10" eb="12">
      <t>ホウコウ</t>
    </rPh>
    <rPh sb="13" eb="15">
      <t>ヒサン</t>
    </rPh>
    <rPh sb="16" eb="18">
      <t>ヨソク</t>
    </rPh>
    <rPh sb="21" eb="23">
      <t>バアイ</t>
    </rPh>
    <rPh sb="24" eb="26">
      <t>チュウイ</t>
    </rPh>
    <rPh sb="26" eb="28">
      <t>ヒサン</t>
    </rPh>
    <rPh sb="28" eb="30">
      <t>ホウコウ</t>
    </rPh>
    <rPh sb="31" eb="33">
      <t>ヒョウジ</t>
    </rPh>
    <rPh sb="34" eb="35">
      <t>アカ</t>
    </rPh>
    <phoneticPr fontId="6"/>
  </si>
  <si>
    <t>西</t>
    <rPh sb="0" eb="1">
      <t>ニシ</t>
    </rPh>
    <phoneticPr fontId="6"/>
  </si>
  <si>
    <t>不要</t>
    <rPh sb="0" eb="2">
      <t>フヨウ</t>
    </rPh>
    <phoneticPr fontId="6"/>
  </si>
  <si>
    <t>法面工</t>
    <rPh sb="0" eb="1">
      <t>ホウ</t>
    </rPh>
    <rPh sb="1" eb="2">
      <t>メン</t>
    </rPh>
    <rPh sb="2" eb="3">
      <t>コウ</t>
    </rPh>
    <phoneticPr fontId="5"/>
  </si>
  <si>
    <t>西北西</t>
    <rPh sb="0" eb="3">
      <t>セイホクセイ</t>
    </rPh>
    <phoneticPr fontId="6"/>
  </si>
  <si>
    <t>■データ更新時間(1日2回まで)</t>
    <rPh sb="4" eb="6">
      <t>コウシン</t>
    </rPh>
    <rPh sb="10" eb="11">
      <t>ニチ</t>
    </rPh>
    <rPh sb="12" eb="13">
      <t>カイ</t>
    </rPh>
    <phoneticPr fontId="6"/>
  </si>
  <si>
    <t>北西</t>
    <rPh sb="0" eb="2">
      <t>ホクセイ</t>
    </rPh>
    <phoneticPr fontId="6"/>
  </si>
  <si>
    <t>午前</t>
    <rPh sb="0" eb="2">
      <t>ゴゼン</t>
    </rPh>
    <phoneticPr fontId="6"/>
  </si>
  <si>
    <t>午後</t>
    <rPh sb="0" eb="2">
      <t>ゴゴ</t>
    </rPh>
    <phoneticPr fontId="6"/>
  </si>
  <si>
    <t>北北西</t>
    <rPh sb="0" eb="3">
      <t>ホクホクセイ</t>
    </rPh>
    <phoneticPr fontId="6"/>
  </si>
  <si>
    <t>アンカー工</t>
    <rPh sb="4" eb="5">
      <t>コウ</t>
    </rPh>
    <phoneticPr fontId="5"/>
  </si>
  <si>
    <t>※午前中は当日の予報
午後は翌日の予報を配信します</t>
    <rPh sb="1" eb="4">
      <t>ゴゼンチュウ</t>
    </rPh>
    <rPh sb="5" eb="7">
      <t>トウジツ</t>
    </rPh>
    <rPh sb="8" eb="10">
      <t>ヨホウ</t>
    </rPh>
    <rPh sb="11" eb="13">
      <t>ゴゴ</t>
    </rPh>
    <rPh sb="14" eb="16">
      <t>ヨクジツ</t>
    </rPh>
    <rPh sb="17" eb="19">
      <t>ヨホウ</t>
    </rPh>
    <rPh sb="20" eb="22">
      <t>ハイシン</t>
    </rPh>
    <phoneticPr fontId="6"/>
  </si>
  <si>
    <t>既製杭工</t>
    <rPh sb="0" eb="2">
      <t>キセイ</t>
    </rPh>
    <rPh sb="2" eb="3">
      <t>クイ</t>
    </rPh>
    <rPh sb="3" eb="4">
      <t>コウ</t>
    </rPh>
    <phoneticPr fontId="5"/>
  </si>
  <si>
    <t>■記入欄　ご質問等がございましたらご記入ください</t>
    <rPh sb="1" eb="3">
      <t>キニュウ</t>
    </rPh>
    <rPh sb="3" eb="4">
      <t>ラン</t>
    </rPh>
    <rPh sb="6" eb="8">
      <t>シツモン</t>
    </rPh>
    <rPh sb="8" eb="9">
      <t>トウ</t>
    </rPh>
    <rPh sb="18" eb="20">
      <t>キニュウ</t>
    </rPh>
    <phoneticPr fontId="6"/>
  </si>
  <si>
    <t>工種で「その他」を選択した場合は「工種内容」をご記入ください</t>
    <rPh sb="0" eb="2">
      <t>コウシュ</t>
    </rPh>
    <rPh sb="9" eb="11">
      <t>センタク</t>
    </rPh>
    <rPh sb="13" eb="15">
      <t>バアイ</t>
    </rPh>
    <rPh sb="24" eb="26">
      <t>キニュウ</t>
    </rPh>
    <phoneticPr fontId="6"/>
  </si>
  <si>
    <t>場所打杭工</t>
    <rPh sb="0" eb="2">
      <t>バショ</t>
    </rPh>
    <rPh sb="2" eb="3">
      <t>ウ</t>
    </rPh>
    <rPh sb="3" eb="4">
      <t>クイ</t>
    </rPh>
    <rPh sb="4" eb="5">
      <t>コウ</t>
    </rPh>
    <phoneticPr fontId="5"/>
  </si>
  <si>
    <t>構造物取り壊し工</t>
    <rPh sb="0" eb="3">
      <t>コウゾウブツ</t>
    </rPh>
    <rPh sb="3" eb="4">
      <t>ト</t>
    </rPh>
    <rPh sb="5" eb="6">
      <t>コワ</t>
    </rPh>
    <rPh sb="7" eb="8">
      <t>コウ</t>
    </rPh>
    <phoneticPr fontId="5"/>
  </si>
  <si>
    <t>その他</t>
    <rPh sb="2" eb="3">
      <t>タ</t>
    </rPh>
    <phoneticPr fontId="6"/>
  </si>
  <si>
    <t>「重機稼働箇所」か稼働箇所が移動する場合や複数の重機が稼働している場合は「現場中心点」をご記入下さい</t>
    <rPh sb="37" eb="39">
      <t>ゲンバ</t>
    </rPh>
    <rPh sb="45" eb="47">
      <t>キニュウ</t>
    </rPh>
    <rPh sb="47" eb="48">
      <t>クダ</t>
    </rPh>
    <phoneticPr fontId="6"/>
  </si>
  <si>
    <t>複数台の重機が稼働する現場の場合でも予測は1箇所となるため「粉じん飛散の傾向」として予測データとして取扱い下さい</t>
    <rPh sb="18" eb="20">
      <t>ヨソク</t>
    </rPh>
    <rPh sb="22" eb="24">
      <t>カショ</t>
    </rPh>
    <rPh sb="50" eb="52">
      <t>トリアツカ</t>
    </rPh>
    <rPh sb="53" eb="54">
      <t>クダ</t>
    </rPh>
    <phoneticPr fontId="6"/>
  </si>
  <si>
    <t>注意事項</t>
    <rPh sb="0" eb="2">
      <t>チュウイ</t>
    </rPh>
    <rPh sb="2" eb="4">
      <t>ジコウ</t>
    </rPh>
    <phoneticPr fontId="2"/>
  </si>
  <si>
    <t>現場範囲と作業場所を明記した資料の送付をお願いします</t>
    <rPh sb="0" eb="2">
      <t>ゲンバ</t>
    </rPh>
    <rPh sb="2" eb="4">
      <t>ハンイ</t>
    </rPh>
    <rPh sb="5" eb="7">
      <t>サギョウ</t>
    </rPh>
    <rPh sb="7" eb="9">
      <t>バショ</t>
    </rPh>
    <rPh sb="10" eb="12">
      <t>メイキ</t>
    </rPh>
    <rPh sb="14" eb="16">
      <t>シリョウ</t>
    </rPh>
    <rPh sb="17" eb="19">
      <t>ソウフ</t>
    </rPh>
    <rPh sb="21" eb="22">
      <t>ネガ</t>
    </rPh>
    <phoneticPr fontId="6"/>
  </si>
  <si>
    <t>現場案内図(概要図)等に印をつけてメールでご送付ください</t>
    <rPh sb="0" eb="2">
      <t>ゲンバ</t>
    </rPh>
    <rPh sb="2" eb="5">
      <t>アンナイズ</t>
    </rPh>
    <rPh sb="10" eb="11">
      <t>トウ</t>
    </rPh>
    <rPh sb="12" eb="13">
      <t>シルシ</t>
    </rPh>
    <rPh sb="22" eb="24">
      <t>ソウフ</t>
    </rPh>
    <phoneticPr fontId="6"/>
  </si>
  <si>
    <t>8,000 円</t>
    <phoneticPr fontId="2" type="Hiragana"/>
  </si>
  <si>
    <t xml:space="preserve">No.1 </t>
    <phoneticPr fontId="2"/>
  </si>
  <si>
    <t>No.2</t>
  </si>
  <si>
    <t>No.3</t>
  </si>
  <si>
    <t>No.4</t>
  </si>
  <si>
    <t>No.5</t>
  </si>
  <si>
    <t>No.6</t>
  </si>
  <si>
    <t>No.7</t>
  </si>
  <si>
    <t>No.8</t>
  </si>
  <si>
    <t>No.9</t>
  </si>
  <si>
    <t>No.10</t>
  </si>
  <si>
    <t>No.11</t>
  </si>
  <si>
    <t>No.12</t>
  </si>
  <si>
    <t>No.13</t>
  </si>
  <si>
    <t>No.14</t>
  </si>
  <si>
    <t>No.15</t>
  </si>
  <si>
    <t>No.16</t>
  </si>
  <si>
    <t>No.17</t>
  </si>
  <si>
    <t>No.18</t>
  </si>
  <si>
    <t>No.19</t>
  </si>
  <si>
    <t>No.20</t>
  </si>
  <si>
    <t>No.21</t>
  </si>
  <si>
    <t>No.22</t>
  </si>
  <si>
    <t>No.23</t>
  </si>
  <si>
    <t>No.1 掘削工1</t>
  </si>
  <si>
    <t>No.2掘削工2</t>
  </si>
  <si>
    <t>No.3掘削工3</t>
  </si>
  <si>
    <t>No.4盛土工（路体、路床）</t>
  </si>
  <si>
    <t>No.5法面整形工</t>
  </si>
  <si>
    <t>No.6法面整形工</t>
  </si>
  <si>
    <t>No.7路床安定処理工</t>
  </si>
  <si>
    <t>No.8サンドマット工</t>
  </si>
  <si>
    <t>No.9締固改良工</t>
  </si>
  <si>
    <t>No.10固結工</t>
  </si>
  <si>
    <t>No.11固結工</t>
  </si>
  <si>
    <t>No.12固結工</t>
  </si>
  <si>
    <t>No.13法面工</t>
  </si>
  <si>
    <t>No.14法面工</t>
  </si>
  <si>
    <t>No.15法面工</t>
  </si>
  <si>
    <t>No.16アンカー工</t>
  </si>
  <si>
    <t>No.17既製杭工</t>
  </si>
  <si>
    <t>No.18既製杭工</t>
  </si>
  <si>
    <t>No.19既製杭工</t>
  </si>
  <si>
    <t>No.20場所打杭工</t>
  </si>
  <si>
    <t>No.21構造物取り壊し工</t>
  </si>
  <si>
    <t>No.22構造物取り壊し工</t>
  </si>
  <si>
    <t>No.23その他</t>
  </si>
  <si>
    <t>一括</t>
    <rPh sb="0" eb="2">
      <t>イッカツ</t>
    </rPh>
    <phoneticPr fontId="2"/>
  </si>
  <si>
    <t>月ごと</t>
    <rPh sb="0" eb="1">
      <t>ツキ</t>
    </rPh>
    <phoneticPr fontId="2"/>
  </si>
  <si>
    <t>TOBASAN</t>
    <phoneticPr fontId="2" type="Hiragana"/>
  </si>
  <si>
    <r>
      <t>円/月</t>
    </r>
    <r>
      <rPr>
        <sz val="8"/>
        <rFont val="Meiryo UI"/>
        <family val="3"/>
        <charset val="128"/>
      </rPr>
      <t>…</t>
    </r>
    <r>
      <rPr>
        <sz val="10"/>
        <rFont val="Meiryo UI"/>
        <family val="3"/>
        <charset val="128"/>
      </rPr>
      <t>①</t>
    </r>
    <rPh sb="0" eb="1">
      <t>エン</t>
    </rPh>
    <rPh sb="2" eb="3">
      <t>ツキ</t>
    </rPh>
    <phoneticPr fontId="2"/>
  </si>
  <si>
    <t>〒103-0012　東京都中央区日本橋堀留町1-10-14 いちご人形町ビル2階</t>
    <phoneticPr fontId="2"/>
  </si>
  <si>
    <t>下記内容にて粉じん飛散予測システム「TOBASAN」のサービス提供を申込みます。</t>
    <rPh sb="0" eb="2">
      <t>カキ</t>
    </rPh>
    <rPh sb="2" eb="4">
      <t>ナイヨウ</t>
    </rPh>
    <rPh sb="6" eb="7">
      <t>フン</t>
    </rPh>
    <rPh sb="9" eb="11">
      <t>ヒサン</t>
    </rPh>
    <rPh sb="11" eb="13">
      <t>ヨソク</t>
    </rPh>
    <rPh sb="31" eb="33">
      <t>テイキョウ</t>
    </rPh>
    <rPh sb="34" eb="36">
      <t>モウシコ</t>
    </rPh>
    <phoneticPr fontId="2"/>
  </si>
  <si>
    <t>■粉じん飛散予測システムTOBASAN　ご利用金額</t>
    <rPh sb="1" eb="2">
      <t>フン</t>
    </rPh>
    <rPh sb="4" eb="6">
      <t>ヒサン</t>
    </rPh>
    <rPh sb="6" eb="8">
      <t>ヨソク</t>
    </rPh>
    <rPh sb="21" eb="23">
      <t>リヨウ</t>
    </rPh>
    <rPh sb="23" eb="25">
      <t>キンガク</t>
    </rPh>
    <phoneticPr fontId="2"/>
  </si>
  <si>
    <t>ご利用期間（西暦）　TOBASANご利用開始には、お申込受付日より１週間程度のお時間を頂いております</t>
    <rPh sb="1" eb="3">
      <t>リヨウ</t>
    </rPh>
    <rPh sb="3" eb="5">
      <t>キカン</t>
    </rPh>
    <rPh sb="6" eb="8">
      <t>セイレキ</t>
    </rPh>
    <rPh sb="18" eb="20">
      <t>リヨウ</t>
    </rPh>
    <rPh sb="20" eb="22">
      <t>カイシ</t>
    </rPh>
    <rPh sb="26" eb="28">
      <t>モウシコミ</t>
    </rPh>
    <rPh sb="28" eb="30">
      <t>ウケツケ</t>
    </rPh>
    <rPh sb="30" eb="31">
      <t>ビ</t>
    </rPh>
    <rPh sb="33" eb="36">
      <t>イッシュウカン</t>
    </rPh>
    <rPh sb="36" eb="38">
      <t>テイド</t>
    </rPh>
    <rPh sb="40" eb="42">
      <t>ジカン</t>
    </rPh>
    <rPh sb="43" eb="44">
      <t>イタダ</t>
    </rPh>
    <phoneticPr fontId="2"/>
  </si>
  <si>
    <t>会社名・ＪＶ名</t>
    <rPh sb="0" eb="3">
      <t>カイシャメイ</t>
    </rPh>
    <rPh sb="6" eb="7">
      <t>メイ</t>
    </rPh>
    <phoneticPr fontId="2"/>
  </si>
  <si>
    <t>消費税(10%)</t>
    <rPh sb="0" eb="3">
      <t>ショウヒゼイ</t>
    </rPh>
    <phoneticPr fontId="2"/>
  </si>
  <si>
    <t xml:space="preserve">TEL： 03-3668-6142（営業部）　E-Mail： kiyomasa@lbw.jp  </t>
    <rPh sb="18" eb="21">
      <t>エイギョウブ</t>
    </rPh>
    <phoneticPr fontId="2"/>
  </si>
  <si>
    <t>https://kensetsu.lbw.jp/tobasan/</t>
    <phoneticPr fontId="2" type="Hiragana"/>
  </si>
  <si>
    <t>元日</t>
    <rPh sb="0" eb="2">
      <t>ガンジツ</t>
    </rPh>
    <phoneticPr fontId="3"/>
  </si>
  <si>
    <t>年始</t>
    <rPh sb="0" eb="2">
      <t>ネンシ</t>
    </rPh>
    <phoneticPr fontId="3"/>
  </si>
  <si>
    <t>成人の日</t>
    <rPh sb="0" eb="2">
      <t>セイジン</t>
    </rPh>
    <rPh sb="3" eb="4">
      <t>ヒ</t>
    </rPh>
    <phoneticPr fontId="3"/>
  </si>
  <si>
    <t>建国記念の日</t>
  </si>
  <si>
    <t>振替休日</t>
    <rPh sb="0" eb="2">
      <t>フリカエ</t>
    </rPh>
    <rPh sb="2" eb="4">
      <t>キュウジツ</t>
    </rPh>
    <phoneticPr fontId="3"/>
  </si>
  <si>
    <t>天皇誕生日</t>
    <rPh sb="0" eb="2">
      <t>テンノウ</t>
    </rPh>
    <rPh sb="2" eb="5">
      <t>タンジョウビ</t>
    </rPh>
    <phoneticPr fontId="3"/>
  </si>
  <si>
    <t>春分の日</t>
    <rPh sb="0" eb="2">
      <t>シュンブン</t>
    </rPh>
    <rPh sb="3" eb="4">
      <t>ヒ</t>
    </rPh>
    <phoneticPr fontId="3"/>
  </si>
  <si>
    <t>昭和の日</t>
    <rPh sb="0" eb="2">
      <t>ショウワ</t>
    </rPh>
    <rPh sb="3" eb="4">
      <t>ヒ</t>
    </rPh>
    <phoneticPr fontId="3"/>
  </si>
  <si>
    <t>憲法記念日</t>
    <rPh sb="0" eb="4">
      <t>ケンポウキネン</t>
    </rPh>
    <rPh sb="4" eb="5">
      <t>ヒ</t>
    </rPh>
    <phoneticPr fontId="3"/>
  </si>
  <si>
    <t>みどりの日</t>
    <rPh sb="4" eb="5">
      <t>ヒ</t>
    </rPh>
    <phoneticPr fontId="3"/>
  </si>
  <si>
    <t>こどもの日</t>
    <rPh sb="4" eb="5">
      <t>ヒ</t>
    </rPh>
    <phoneticPr fontId="3"/>
  </si>
  <si>
    <t>海の日</t>
    <rPh sb="0" eb="1">
      <t>ウミ</t>
    </rPh>
    <rPh sb="2" eb="3">
      <t>ヒ</t>
    </rPh>
    <phoneticPr fontId="3"/>
  </si>
  <si>
    <t>山の日</t>
    <rPh sb="0" eb="1">
      <t>ヤマ</t>
    </rPh>
    <rPh sb="2" eb="3">
      <t>ヒ</t>
    </rPh>
    <phoneticPr fontId="3"/>
  </si>
  <si>
    <t>敬老の日</t>
    <rPh sb="0" eb="2">
      <t>ケイロウ</t>
    </rPh>
    <rPh sb="3" eb="4">
      <t>ヒ</t>
    </rPh>
    <phoneticPr fontId="3"/>
  </si>
  <si>
    <t>秋分の日</t>
    <rPh sb="0" eb="2">
      <t>シュウブン</t>
    </rPh>
    <rPh sb="3" eb="4">
      <t>ヒ</t>
    </rPh>
    <phoneticPr fontId="3"/>
  </si>
  <si>
    <t>スポーツの日</t>
    <rPh sb="5" eb="6">
      <t>ヒ</t>
    </rPh>
    <phoneticPr fontId="3"/>
  </si>
  <si>
    <t>文化の日</t>
    <rPh sb="0" eb="2">
      <t>ブンカ</t>
    </rPh>
    <rPh sb="3" eb="4">
      <t>ヒ</t>
    </rPh>
    <phoneticPr fontId="3"/>
  </si>
  <si>
    <t>振替休日</t>
    <rPh sb="0" eb="4">
      <t>フリカエキュウジツ</t>
    </rPh>
    <phoneticPr fontId="3"/>
  </si>
  <si>
    <t>勤労感謝の日</t>
    <rPh sb="0" eb="4">
      <t>キンロウカンシャ</t>
    </rPh>
    <rPh sb="5" eb="6">
      <t>ヒ</t>
    </rPh>
    <phoneticPr fontId="3"/>
  </si>
  <si>
    <t>年末</t>
    <rPh sb="0" eb="2">
      <t>ネンマツ</t>
    </rPh>
    <phoneticPr fontId="3"/>
  </si>
  <si>
    <t>大晦日</t>
    <rPh sb="0" eb="3">
      <t>オオミソカ</t>
    </rPh>
    <phoneticPr fontId="3"/>
  </si>
  <si>
    <t>申込書有効期限　:　2026年03月31日まで</t>
    <phoneticPr fontId="2"/>
  </si>
  <si>
    <t>昭和の日</t>
    <rPh sb="0" eb="2">
      <t>ショウワ</t>
    </rPh>
    <rPh sb="3" eb="4">
      <t>ヒ</t>
    </rPh>
    <phoneticPr fontId="2"/>
  </si>
  <si>
    <t>憲法記念日</t>
    <rPh sb="0" eb="4">
      <t>ケンポウキネン</t>
    </rPh>
    <rPh sb="4" eb="5">
      <t>ヒ</t>
    </rPh>
    <phoneticPr fontId="2"/>
  </si>
  <si>
    <t>みどりの日</t>
    <rPh sb="4" eb="5">
      <t>ヒ</t>
    </rPh>
    <phoneticPr fontId="2"/>
  </si>
  <si>
    <t>こどもの日</t>
    <rPh sb="4" eb="5">
      <t>ヒ</t>
    </rPh>
    <phoneticPr fontId="2"/>
  </si>
  <si>
    <t>振替休日</t>
    <rPh sb="0" eb="2">
      <t>フリカエ</t>
    </rPh>
    <rPh sb="2" eb="4">
      <t>キュウジツ</t>
    </rPh>
    <phoneticPr fontId="2"/>
  </si>
  <si>
    <t>海の日</t>
    <rPh sb="0" eb="1">
      <t>ウミ</t>
    </rPh>
    <rPh sb="2" eb="3">
      <t>ヒ</t>
    </rPh>
    <phoneticPr fontId="2"/>
  </si>
  <si>
    <t>山の日</t>
    <rPh sb="0" eb="1">
      <t>ヤマ</t>
    </rPh>
    <rPh sb="2" eb="3">
      <t>ヒ</t>
    </rPh>
    <phoneticPr fontId="2"/>
  </si>
  <si>
    <t>敬老の日</t>
    <rPh sb="0" eb="2">
      <t>ケイロウ</t>
    </rPh>
    <rPh sb="3" eb="4">
      <t>ヒ</t>
    </rPh>
    <phoneticPr fontId="2"/>
  </si>
  <si>
    <t>秋分の日</t>
    <rPh sb="0" eb="2">
      <t>シュウブン</t>
    </rPh>
    <rPh sb="3" eb="4">
      <t>ヒ</t>
    </rPh>
    <phoneticPr fontId="2"/>
  </si>
  <si>
    <t>スポーツの日</t>
    <rPh sb="5" eb="6">
      <t>ヒ</t>
    </rPh>
    <phoneticPr fontId="2"/>
  </si>
  <si>
    <t>文化の日</t>
    <rPh sb="0" eb="2">
      <t>ブンカ</t>
    </rPh>
    <rPh sb="3" eb="4">
      <t>ヒ</t>
    </rPh>
    <phoneticPr fontId="2"/>
  </si>
  <si>
    <t>振替休日</t>
    <rPh sb="0" eb="4">
      <t>フリカエキュウジツ</t>
    </rPh>
    <phoneticPr fontId="2"/>
  </si>
  <si>
    <t>年末</t>
    <rPh sb="0" eb="2">
      <t>ネンマツ</t>
    </rPh>
    <phoneticPr fontId="2"/>
  </si>
  <si>
    <t>大晦日</t>
    <rPh sb="0" eb="3">
      <t>オオミソカ</t>
    </rPh>
    <phoneticPr fontId="2"/>
  </si>
  <si>
    <t>元日</t>
    <rPh sb="0" eb="2">
      <t>ガンジツ</t>
    </rPh>
    <phoneticPr fontId="2"/>
  </si>
  <si>
    <t>年始</t>
    <rPh sb="0" eb="2">
      <t>ネンシ</t>
    </rPh>
    <phoneticPr fontId="2"/>
  </si>
  <si>
    <t>成人の日</t>
    <rPh sb="0" eb="2">
      <t>セイジン</t>
    </rPh>
    <rPh sb="3" eb="4">
      <t>ヒ</t>
    </rPh>
    <phoneticPr fontId="2"/>
  </si>
  <si>
    <t>建国記念の日</t>
    <phoneticPr fontId="2" type="Hiragana"/>
  </si>
  <si>
    <t>天皇誕生日</t>
    <rPh sb="0" eb="2">
      <t>テンノウ</t>
    </rPh>
    <rPh sb="2" eb="5">
      <t>タンジョウビ</t>
    </rPh>
    <phoneticPr fontId="2"/>
  </si>
  <si>
    <t>春分の日</t>
    <rPh sb="0" eb="2">
      <t>シュンブン</t>
    </rPh>
    <rPh sb="3" eb="4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</si>
</sst>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 "/>
    <numFmt numFmtId="177" formatCode="0_);[Red]\(0\)"/>
    <numFmt numFmtId="178" formatCode="#,##0_ "/>
    <numFmt numFmtId="179" formatCode="#,##0_);[Red]\(#,##0\)"/>
    <numFmt numFmtId="180" formatCode="0.00_ "/>
    <numFmt numFmtId="181" formatCode="[$-F800]dddd\,\ mmmm\ dd\,\ yyyy"/>
  </numFmts>
  <fonts count="9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Meiryo UI"/>
      <family val="3"/>
      <charset val="128"/>
    </font>
    <font>
      <sz val="11"/>
      <name val="Meiryo UI"/>
      <family val="3"/>
      <charset val="128"/>
    </font>
    <font>
      <b/>
      <sz val="11"/>
      <color indexed="14"/>
      <name val="Meiryo UI"/>
      <family val="3"/>
      <charset val="128"/>
    </font>
    <font>
      <b/>
      <sz val="10"/>
      <color indexed="10"/>
      <name val="Meiryo UI"/>
      <family val="3"/>
      <charset val="128"/>
    </font>
    <font>
      <b/>
      <sz val="12"/>
      <color indexed="10"/>
      <name val="Meiryo UI"/>
      <family val="3"/>
      <charset val="128"/>
    </font>
    <font>
      <b/>
      <sz val="18"/>
      <color indexed="10"/>
      <name val="Meiryo UI"/>
      <family val="3"/>
      <charset val="128"/>
    </font>
    <font>
      <sz val="10"/>
      <name val="Meiryo UI"/>
      <family val="3"/>
      <charset val="128"/>
    </font>
    <font>
      <b/>
      <sz val="11"/>
      <color indexed="10"/>
      <name val="Meiryo UI"/>
      <family val="3"/>
      <charset val="128"/>
    </font>
    <font>
      <sz val="9"/>
      <name val="Meiryo UI"/>
      <family val="3"/>
      <charset val="128"/>
    </font>
    <font>
      <b/>
      <sz val="12.5"/>
      <color indexed="10"/>
      <name val="Meiryo UI"/>
      <family val="3"/>
      <charset val="128"/>
    </font>
    <font>
      <sz val="14"/>
      <name val="Meiryo UI"/>
      <family val="3"/>
      <charset val="128"/>
    </font>
    <font>
      <b/>
      <u/>
      <sz val="12"/>
      <color indexed="12"/>
      <name val="Meiryo UI"/>
      <family val="3"/>
      <charset val="128"/>
    </font>
    <font>
      <b/>
      <sz val="9"/>
      <color indexed="12"/>
      <name val="Meiryo UI"/>
      <family val="3"/>
      <charset val="128"/>
    </font>
    <font>
      <b/>
      <u/>
      <sz val="14"/>
      <color indexed="12"/>
      <name val="Meiryo UI"/>
      <family val="3"/>
      <charset val="128"/>
    </font>
    <font>
      <b/>
      <sz val="10"/>
      <name val="Meiryo UI"/>
      <family val="3"/>
      <charset val="128"/>
    </font>
    <font>
      <u/>
      <sz val="12"/>
      <color indexed="12"/>
      <name val="Meiryo UI"/>
      <family val="3"/>
      <charset val="128"/>
    </font>
    <font>
      <b/>
      <sz val="11"/>
      <name val="Meiryo UI"/>
      <family val="3"/>
      <charset val="128"/>
    </font>
    <font>
      <i/>
      <u/>
      <sz val="14"/>
      <color indexed="10"/>
      <name val="Meiryo UI"/>
      <family val="3"/>
      <charset val="128"/>
    </font>
    <font>
      <b/>
      <sz val="12"/>
      <name val="Meiryo UI"/>
      <family val="3"/>
      <charset val="128"/>
    </font>
    <font>
      <b/>
      <sz val="14"/>
      <name val="Meiryo UI"/>
      <family val="3"/>
      <charset val="128"/>
    </font>
    <font>
      <sz val="12"/>
      <name val="Meiryo UI"/>
      <family val="3"/>
      <charset val="128"/>
    </font>
    <font>
      <sz val="8"/>
      <name val="Meiryo UI"/>
      <family val="3"/>
      <charset val="128"/>
    </font>
    <font>
      <b/>
      <sz val="11"/>
      <color indexed="8"/>
      <name val="Meiryo UI"/>
      <family val="3"/>
      <charset val="128"/>
    </font>
    <font>
      <sz val="16"/>
      <name val="Meiryo UI"/>
      <family val="3"/>
      <charset val="128"/>
    </font>
    <font>
      <sz val="11"/>
      <color indexed="9"/>
      <name val="Meiryo UI"/>
      <family val="3"/>
      <charset val="128"/>
    </font>
    <font>
      <sz val="11"/>
      <color indexed="8"/>
      <name val="Meiryo UI"/>
      <family val="3"/>
      <charset val="128"/>
    </font>
    <font>
      <sz val="10"/>
      <color indexed="9"/>
      <name val="Meiryo UI"/>
      <family val="3"/>
      <charset val="128"/>
    </font>
    <font>
      <sz val="11"/>
      <color indexed="12"/>
      <name val="Meiryo UI"/>
      <family val="3"/>
      <charset val="128"/>
    </font>
    <font>
      <b/>
      <u/>
      <sz val="11"/>
      <color indexed="12"/>
      <name val="Meiryo UI"/>
      <family val="3"/>
      <charset val="128"/>
    </font>
    <font>
      <sz val="10.5"/>
      <name val="Meiryo UI"/>
      <family val="3"/>
      <charset val="128"/>
    </font>
    <font>
      <sz val="10.5"/>
      <color indexed="10"/>
      <name val="Meiryo UI"/>
      <family val="3"/>
      <charset val="128"/>
    </font>
    <font>
      <u/>
      <sz val="11"/>
      <color indexed="12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20"/>
      <color rgb="FFFF000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1"/>
      <color theme="0"/>
      <name val="Meiryo UI"/>
      <family val="3"/>
      <charset val="128"/>
    </font>
    <font>
      <b/>
      <sz val="9"/>
      <color rgb="FFFF0000"/>
      <name val="Meiryo UI"/>
      <family val="3"/>
      <charset val="128"/>
    </font>
    <font>
      <sz val="9"/>
      <color theme="0"/>
      <name val="Meiryo UI"/>
      <family val="3"/>
      <charset val="128"/>
    </font>
    <font>
      <sz val="8"/>
      <color theme="0"/>
      <name val="Meiryo UI"/>
      <family val="3"/>
      <charset val="128"/>
    </font>
    <font>
      <b/>
      <sz val="11"/>
      <color theme="9" tint="-0.499984740745262"/>
      <name val="Meiryo UI"/>
      <family val="3"/>
      <charset val="128"/>
    </font>
    <font>
      <b/>
      <sz val="14"/>
      <color theme="9" tint="-0.499984740745262"/>
      <name val="Meiryo UI"/>
      <family val="3"/>
      <charset val="128"/>
    </font>
    <font>
      <b/>
      <sz val="14"/>
      <color rgb="FF002060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color theme="2" tint="-0.89999084444715716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color rgb="FF002060"/>
      <name val="Meiryo UI"/>
      <family val="3"/>
      <charset val="128"/>
    </font>
    <font>
      <sz val="10"/>
      <color rgb="FF002060"/>
      <name val="Meiryo UI"/>
      <family val="3"/>
      <charset val="128"/>
    </font>
    <font>
      <sz val="11"/>
      <color rgb="FF99FF99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10"/>
      <color theme="0"/>
      <name val="Meiryo UI"/>
      <family val="3"/>
      <charset val="128"/>
    </font>
    <font>
      <sz val="11"/>
      <color rgb="FF0000FF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10"/>
      <color theme="1"/>
      <name val="Meiryo UI"/>
      <family val="3"/>
      <charset val="128"/>
    </font>
    <font>
      <sz val="12"/>
      <color rgb="FF0000FF"/>
      <name val="Meiryo UI"/>
      <family val="3"/>
      <charset val="128"/>
    </font>
    <font>
      <sz val="9"/>
      <color rgb="FFFF0000"/>
      <name val="Meiryo UI"/>
      <family val="3"/>
      <charset val="128"/>
    </font>
    <font>
      <u/>
      <sz val="11"/>
      <color theme="0"/>
      <name val="Meiryo UI"/>
      <family val="3"/>
      <charset val="128"/>
    </font>
    <font>
      <sz val="11"/>
      <color theme="2" tint="-0.89999084444715716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8"/>
      <color theme="0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1"/>
      <color rgb="FF080808"/>
      <name val="Meiryo UI"/>
      <family val="3"/>
      <charset val="128"/>
    </font>
    <font>
      <sz val="11"/>
      <color theme="3"/>
      <name val="Meiryo UI"/>
      <family val="3"/>
      <charset val="128"/>
    </font>
    <font>
      <u/>
      <sz val="14"/>
      <color rgb="FFFF0000"/>
      <name val="ＭＳ Ｐゴシック"/>
      <family val="3"/>
      <charset val="128"/>
    </font>
    <font>
      <u/>
      <sz val="14"/>
      <color rgb="FFFF0000"/>
      <name val="Meiryo UI"/>
      <family val="3"/>
      <charset val="128"/>
    </font>
    <font>
      <b/>
      <sz val="9"/>
      <color theme="3"/>
      <name val="Meiryo UI"/>
      <family val="3"/>
      <charset val="128"/>
    </font>
  </fonts>
  <fills count="4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</fills>
  <borders count="43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54"/>
      </left>
      <right/>
      <top/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/>
      <top/>
      <bottom style="double">
        <color indexed="64"/>
      </bottom>
      <diagonal/>
    </border>
    <border>
      <left/>
      <right style="thin">
        <color indexed="23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/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double">
        <color indexed="64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double">
        <color indexed="64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</borders>
  <cellStyleXfs count="46">
    <xf numFmtId="0" fontId="0" fillId="0" borderId="0"/>
    <xf numFmtId="0" fontId="39" fillId="3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27" borderId="18" applyNumberFormat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39" fillId="29" borderId="19" applyNumberFormat="0" applyFont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31" borderId="21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9" fillId="0" borderId="23" applyNumberFormat="0" applyFill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25" applyNumberFormat="0" applyFill="0" applyAlignment="0" applyProtection="0">
      <alignment vertical="center"/>
    </xf>
    <xf numFmtId="0" fontId="52" fillId="31" borderId="26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32" borderId="21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5" fillId="33" borderId="0" applyNumberFormat="0" applyBorder="0" applyAlignment="0" applyProtection="0">
      <alignment vertical="center"/>
    </xf>
  </cellStyleXfs>
  <cellXfs count="310">
    <xf numFmtId="0" fontId="0" fillId="0" borderId="0" xfId="0"/>
    <xf numFmtId="0" fontId="0" fillId="0" borderId="0" xfId="0" applyAlignment="1">
      <alignment vertical="center"/>
    </xf>
    <xf numFmtId="0" fontId="56" fillId="0" borderId="27" xfId="0" applyFont="1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57" fillId="0" borderId="0" xfId="0" applyFont="1" applyAlignment="1">
      <alignment vertical="top"/>
    </xf>
    <xf numFmtId="0" fontId="57" fillId="0" borderId="30" xfId="0" applyFont="1" applyBorder="1" applyAlignment="1">
      <alignment vertical="top"/>
    </xf>
    <xf numFmtId="0" fontId="58" fillId="34" borderId="0" xfId="0" applyFont="1" applyFill="1" applyAlignment="1">
      <alignment horizontal="center"/>
    </xf>
    <xf numFmtId="14" fontId="58" fillId="34" borderId="0" xfId="0" applyNumberFormat="1" applyFont="1" applyFill="1"/>
    <xf numFmtId="0" fontId="58" fillId="34" borderId="0" xfId="0" applyFont="1" applyFill="1"/>
    <xf numFmtId="0" fontId="8" fillId="0" borderId="0" xfId="0" applyFont="1"/>
    <xf numFmtId="49" fontId="8" fillId="35" borderId="1" xfId="0" applyNumberFormat="1" applyFont="1" applyFill="1" applyBorder="1" applyAlignment="1">
      <alignment vertical="center"/>
    </xf>
    <xf numFmtId="49" fontId="8" fillId="35" borderId="0" xfId="0" applyNumberFormat="1" applyFont="1" applyFill="1" applyAlignment="1">
      <alignment vertical="center"/>
    </xf>
    <xf numFmtId="0" fontId="9" fillId="35" borderId="2" xfId="0" applyFont="1" applyFill="1" applyBorder="1" applyAlignment="1">
      <alignment horizontal="right" vertical="top"/>
    </xf>
    <xf numFmtId="49" fontId="58" fillId="34" borderId="0" xfId="0" applyNumberFormat="1" applyFont="1" applyFill="1" applyAlignment="1">
      <alignment horizontal="center"/>
    </xf>
    <xf numFmtId="0" fontId="8" fillId="35" borderId="2" xfId="0" applyFont="1" applyFill="1" applyBorder="1"/>
    <xf numFmtId="0" fontId="10" fillId="35" borderId="0" xfId="0" applyFont="1" applyFill="1" applyAlignment="1">
      <alignment vertical="center"/>
    </xf>
    <xf numFmtId="0" fontId="11" fillId="35" borderId="0" xfId="0" applyFont="1" applyFill="1" applyAlignment="1">
      <alignment vertical="center"/>
    </xf>
    <xf numFmtId="0" fontId="12" fillId="35" borderId="0" xfId="0" applyFont="1" applyFill="1" applyAlignment="1">
      <alignment vertical="center" shrinkToFit="1"/>
    </xf>
    <xf numFmtId="0" fontId="12" fillId="35" borderId="2" xfId="0" applyFont="1" applyFill="1" applyBorder="1" applyAlignment="1">
      <alignment vertical="center" shrinkToFit="1"/>
    </xf>
    <xf numFmtId="0" fontId="58" fillId="34" borderId="0" xfId="0" applyFont="1" applyFill="1" applyAlignment="1">
      <alignment horizontal="right"/>
    </xf>
    <xf numFmtId="49" fontId="13" fillId="35" borderId="0" xfId="0" applyNumberFormat="1" applyFont="1" applyFill="1" applyAlignment="1">
      <alignment vertical="center"/>
    </xf>
    <xf numFmtId="0" fontId="14" fillId="35" borderId="0" xfId="0" applyFont="1" applyFill="1" applyAlignment="1">
      <alignment vertical="center"/>
    </xf>
    <xf numFmtId="176" fontId="58" fillId="34" borderId="0" xfId="0" applyNumberFormat="1" applyFont="1" applyFill="1" applyAlignment="1">
      <alignment horizontal="right"/>
    </xf>
    <xf numFmtId="0" fontId="8" fillId="35" borderId="0" xfId="0" applyFont="1" applyFill="1" applyAlignment="1">
      <alignment vertical="center"/>
    </xf>
    <xf numFmtId="0" fontId="8" fillId="35" borderId="0" xfId="0" applyFont="1" applyFill="1"/>
    <xf numFmtId="0" fontId="59" fillId="35" borderId="0" xfId="0" applyFont="1" applyFill="1" applyAlignment="1">
      <alignment vertical="center" wrapText="1"/>
    </xf>
    <xf numFmtId="0" fontId="11" fillId="35" borderId="2" xfId="0" applyFont="1" applyFill="1" applyBorder="1" applyAlignment="1">
      <alignment vertical="center"/>
    </xf>
    <xf numFmtId="180" fontId="58" fillId="34" borderId="0" xfId="0" applyNumberFormat="1" applyFont="1" applyFill="1"/>
    <xf numFmtId="0" fontId="16" fillId="35" borderId="0" xfId="0" applyFont="1" applyFill="1" applyAlignment="1">
      <alignment vertical="center"/>
    </xf>
    <xf numFmtId="49" fontId="17" fillId="35" borderId="0" xfId="0" applyNumberFormat="1" applyFont="1" applyFill="1" applyAlignment="1">
      <alignment vertical="center"/>
    </xf>
    <xf numFmtId="49" fontId="8" fillId="35" borderId="0" xfId="28" applyNumberFormat="1" applyFont="1" applyFill="1" applyBorder="1" applyAlignment="1" applyProtection="1">
      <alignment horizontal="center" vertical="center"/>
    </xf>
    <xf numFmtId="49" fontId="13" fillId="35" borderId="0" xfId="28" applyNumberFormat="1" applyFont="1" applyFill="1" applyBorder="1" applyAlignment="1" applyProtection="1">
      <alignment vertical="top"/>
    </xf>
    <xf numFmtId="0" fontId="18" fillId="35" borderId="0" xfId="28" applyNumberFormat="1" applyFont="1" applyFill="1" applyBorder="1" applyAlignment="1" applyProtection="1">
      <alignment vertical="center"/>
    </xf>
    <xf numFmtId="0" fontId="18" fillId="35" borderId="0" xfId="28" applyNumberFormat="1" applyFont="1" applyFill="1" applyBorder="1" applyAlignment="1" applyProtection="1">
      <alignment vertical="top"/>
    </xf>
    <xf numFmtId="0" fontId="19" fillId="35" borderId="0" xfId="28" applyNumberFormat="1" applyFont="1" applyFill="1" applyBorder="1" applyAlignment="1" applyProtection="1">
      <alignment vertical="top"/>
    </xf>
    <xf numFmtId="49" fontId="20" fillId="35" borderId="2" xfId="28" applyNumberFormat="1" applyFont="1" applyFill="1" applyBorder="1" applyAlignment="1" applyProtection="1">
      <alignment horizontal="center" vertical="top"/>
    </xf>
    <xf numFmtId="49" fontId="58" fillId="34" borderId="0" xfId="0" applyNumberFormat="1" applyFont="1" applyFill="1"/>
    <xf numFmtId="0" fontId="60" fillId="34" borderId="0" xfId="0" applyFont="1" applyFill="1" applyAlignment="1">
      <alignment horizontal="right"/>
    </xf>
    <xf numFmtId="49" fontId="21" fillId="35" borderId="0" xfId="28" applyNumberFormat="1" applyFont="1" applyFill="1" applyBorder="1" applyAlignment="1" applyProtection="1">
      <alignment horizontal="center" vertical="center"/>
      <protection locked="0"/>
    </xf>
    <xf numFmtId="0" fontId="8" fillId="35" borderId="0" xfId="28" applyNumberFormat="1" applyFont="1" applyFill="1" applyBorder="1" applyAlignment="1" applyProtection="1">
      <alignment vertical="top"/>
    </xf>
    <xf numFmtId="0" fontId="60" fillId="34" borderId="0" xfId="0" applyFont="1" applyFill="1"/>
    <xf numFmtId="0" fontId="22" fillId="35" borderId="0" xfId="28" applyNumberFormat="1" applyFont="1" applyFill="1" applyBorder="1" applyAlignment="1" applyProtection="1">
      <alignment horizontal="center" vertical="top"/>
    </xf>
    <xf numFmtId="0" fontId="22" fillId="35" borderId="2" xfId="28" applyNumberFormat="1" applyFont="1" applyFill="1" applyBorder="1" applyAlignment="1" applyProtection="1">
      <alignment horizontal="center" vertical="top"/>
    </xf>
    <xf numFmtId="49" fontId="8" fillId="35" borderId="0" xfId="0" applyNumberFormat="1" applyFont="1" applyFill="1" applyAlignment="1">
      <alignment vertical="top"/>
    </xf>
    <xf numFmtId="57" fontId="58" fillId="34" borderId="0" xfId="0" applyNumberFormat="1" applyFont="1" applyFill="1"/>
    <xf numFmtId="49" fontId="8" fillId="35" borderId="0" xfId="0" applyNumberFormat="1" applyFont="1" applyFill="1"/>
    <xf numFmtId="181" fontId="58" fillId="34" borderId="0" xfId="0" applyNumberFormat="1" applyFont="1" applyFill="1"/>
    <xf numFmtId="0" fontId="61" fillId="34" borderId="0" xfId="0" applyFont="1" applyFill="1"/>
    <xf numFmtId="177" fontId="58" fillId="34" borderId="0" xfId="0" applyNumberFormat="1" applyFont="1" applyFill="1"/>
    <xf numFmtId="49" fontId="8" fillId="35" borderId="0" xfId="28" applyNumberFormat="1" applyFont="1" applyFill="1" applyBorder="1" applyAlignment="1" applyProtection="1">
      <alignment vertical="center"/>
    </xf>
    <xf numFmtId="49" fontId="8" fillId="35" borderId="0" xfId="0" applyNumberFormat="1" applyFont="1" applyFill="1" applyAlignment="1">
      <alignment vertical="center" shrinkToFit="1"/>
    </xf>
    <xf numFmtId="49" fontId="62" fillId="35" borderId="0" xfId="0" applyNumberFormat="1" applyFont="1" applyFill="1" applyAlignment="1">
      <alignment vertical="center"/>
    </xf>
    <xf numFmtId="0" fontId="24" fillId="35" borderId="0" xfId="0" applyFont="1" applyFill="1" applyAlignment="1">
      <alignment horizontal="center" vertical="center"/>
    </xf>
    <xf numFmtId="0" fontId="58" fillId="34" borderId="0" xfId="0" applyFont="1" applyFill="1" applyAlignment="1">
      <alignment horizontal="left"/>
    </xf>
    <xf numFmtId="49" fontId="63" fillId="35" borderId="0" xfId="0" applyNumberFormat="1" applyFont="1" applyFill="1"/>
    <xf numFmtId="49" fontId="64" fillId="35" borderId="0" xfId="0" applyNumberFormat="1" applyFont="1" applyFill="1"/>
    <xf numFmtId="49" fontId="25" fillId="35" borderId="0" xfId="0" applyNumberFormat="1" applyFont="1" applyFill="1" applyAlignment="1">
      <alignment vertical="center"/>
    </xf>
    <xf numFmtId="49" fontId="8" fillId="35" borderId="0" xfId="0" applyNumberFormat="1" applyFont="1" applyFill="1" applyAlignment="1">
      <alignment horizontal="center" vertical="center"/>
    </xf>
    <xf numFmtId="179" fontId="13" fillId="35" borderId="0" xfId="0" applyNumberFormat="1" applyFont="1" applyFill="1" applyAlignment="1">
      <alignment vertical="center"/>
    </xf>
    <xf numFmtId="179" fontId="13" fillId="35" borderId="0" xfId="0" applyNumberFormat="1" applyFont="1" applyFill="1" applyAlignment="1">
      <alignment horizontal="right" vertical="center" shrinkToFit="1"/>
    </xf>
    <xf numFmtId="49" fontId="13" fillId="35" borderId="0" xfId="0" applyNumberFormat="1" applyFont="1" applyFill="1" applyAlignment="1">
      <alignment horizontal="center" vertical="center"/>
    </xf>
    <xf numFmtId="179" fontId="13" fillId="35" borderId="0" xfId="0" applyNumberFormat="1" applyFont="1" applyFill="1" applyAlignment="1">
      <alignment horizontal="right" vertical="center"/>
    </xf>
    <xf numFmtId="179" fontId="27" fillId="35" borderId="0" xfId="0" applyNumberFormat="1" applyFont="1" applyFill="1" applyAlignment="1">
      <alignment vertical="center"/>
    </xf>
    <xf numFmtId="49" fontId="27" fillId="35" borderId="0" xfId="0" applyNumberFormat="1" applyFont="1" applyFill="1" applyAlignment="1">
      <alignment horizontal="center" vertical="center"/>
    </xf>
    <xf numFmtId="49" fontId="27" fillId="35" borderId="0" xfId="0" applyNumberFormat="1" applyFont="1" applyFill="1" applyAlignment="1">
      <alignment vertical="center"/>
    </xf>
    <xf numFmtId="179" fontId="8" fillId="35" borderId="0" xfId="0" applyNumberFormat="1" applyFont="1" applyFill="1" applyAlignment="1">
      <alignment horizontal="center" vertical="center"/>
    </xf>
    <xf numFmtId="49" fontId="65" fillId="35" borderId="0" xfId="0" applyNumberFormat="1" applyFont="1" applyFill="1" applyAlignment="1">
      <alignment vertical="center"/>
    </xf>
    <xf numFmtId="49" fontId="66" fillId="35" borderId="0" xfId="0" applyNumberFormat="1" applyFont="1" applyFill="1" applyAlignment="1">
      <alignment horizontal="center" vertical="center"/>
    </xf>
    <xf numFmtId="179" fontId="13" fillId="35" borderId="0" xfId="0" applyNumberFormat="1" applyFont="1" applyFill="1" applyAlignment="1">
      <alignment horizontal="center" vertical="center"/>
    </xf>
    <xf numFmtId="49" fontId="65" fillId="35" borderId="0" xfId="0" applyNumberFormat="1" applyFont="1" applyFill="1" applyAlignment="1">
      <alignment horizontal="center" vertical="center" textRotation="255"/>
    </xf>
    <xf numFmtId="49" fontId="67" fillId="35" borderId="0" xfId="0" applyNumberFormat="1" applyFont="1" applyFill="1" applyAlignment="1">
      <alignment vertical="center"/>
    </xf>
    <xf numFmtId="179" fontId="58" fillId="34" borderId="0" xfId="0" applyNumberFormat="1" applyFont="1" applyFill="1"/>
    <xf numFmtId="49" fontId="25" fillId="35" borderId="0" xfId="0" applyNumberFormat="1" applyFont="1" applyFill="1"/>
    <xf numFmtId="49" fontId="8" fillId="35" borderId="0" xfId="0" applyNumberFormat="1" applyFont="1" applyFill="1" applyAlignment="1">
      <alignment horizontal="left" vertical="center"/>
    </xf>
    <xf numFmtId="49" fontId="68" fillId="35" borderId="0" xfId="0" applyNumberFormat="1" applyFont="1" applyFill="1" applyAlignment="1">
      <alignment horizontal="center" vertical="center"/>
    </xf>
    <xf numFmtId="177" fontId="8" fillId="35" borderId="0" xfId="0" applyNumberFormat="1" applyFont="1" applyFill="1" applyAlignment="1">
      <alignment vertical="center"/>
    </xf>
    <xf numFmtId="49" fontId="31" fillId="35" borderId="0" xfId="0" applyNumberFormat="1" applyFont="1" applyFill="1" applyAlignment="1">
      <alignment horizontal="center" vertical="center"/>
    </xf>
    <xf numFmtId="49" fontId="31" fillId="36" borderId="0" xfId="0" applyNumberFormat="1" applyFont="1" applyFill="1" applyAlignment="1">
      <alignment horizontal="center" vertical="center"/>
    </xf>
    <xf numFmtId="176" fontId="32" fillId="35" borderId="0" xfId="0" applyNumberFormat="1" applyFont="1" applyFill="1" applyAlignment="1">
      <alignment horizontal="center" vertical="center"/>
    </xf>
    <xf numFmtId="177" fontId="29" fillId="35" borderId="0" xfId="0" applyNumberFormat="1" applyFont="1" applyFill="1" applyAlignment="1">
      <alignment horizontal="center" vertical="center"/>
    </xf>
    <xf numFmtId="177" fontId="23" fillId="35" borderId="0" xfId="0" applyNumberFormat="1" applyFont="1" applyFill="1" applyAlignment="1">
      <alignment horizontal="center" vertical="center"/>
    </xf>
    <xf numFmtId="49" fontId="69" fillId="35" borderId="0" xfId="0" applyNumberFormat="1" applyFont="1" applyFill="1" applyAlignment="1">
      <alignment horizontal="center" vertical="center"/>
    </xf>
    <xf numFmtId="0" fontId="31" fillId="35" borderId="0" xfId="0" applyFont="1" applyFill="1" applyAlignment="1">
      <alignment horizontal="center" vertical="center"/>
    </xf>
    <xf numFmtId="179" fontId="8" fillId="35" borderId="0" xfId="0" applyNumberFormat="1" applyFont="1" applyFill="1" applyAlignment="1">
      <alignment horizontal="center" vertical="center" shrinkToFit="1"/>
    </xf>
    <xf numFmtId="177" fontId="70" fillId="35" borderId="0" xfId="0" applyNumberFormat="1" applyFont="1" applyFill="1" applyAlignment="1">
      <alignment horizontal="center" vertical="center" shrinkToFit="1"/>
    </xf>
    <xf numFmtId="177" fontId="8" fillId="35" borderId="0" xfId="0" applyNumberFormat="1" applyFont="1" applyFill="1" applyAlignment="1">
      <alignment horizontal="center" vertical="center" shrinkToFit="1"/>
    </xf>
    <xf numFmtId="177" fontId="8" fillId="35" borderId="0" xfId="0" applyNumberFormat="1" applyFont="1" applyFill="1" applyAlignment="1">
      <alignment horizontal="center" vertical="center"/>
    </xf>
    <xf numFmtId="49" fontId="69" fillId="35" borderId="0" xfId="0" applyNumberFormat="1" applyFont="1" applyFill="1" applyAlignment="1">
      <alignment vertical="center"/>
    </xf>
    <xf numFmtId="49" fontId="68" fillId="35" borderId="0" xfId="0" applyNumberFormat="1" applyFont="1" applyFill="1" applyAlignment="1">
      <alignment vertical="center"/>
    </xf>
    <xf numFmtId="0" fontId="33" fillId="35" borderId="0" xfId="0" applyFont="1" applyFill="1" applyAlignment="1">
      <alignment vertical="center"/>
    </xf>
    <xf numFmtId="177" fontId="8" fillId="35" borderId="0" xfId="0" applyNumberFormat="1" applyFont="1" applyFill="1" applyAlignment="1">
      <alignment vertical="center" shrinkToFit="1"/>
    </xf>
    <xf numFmtId="49" fontId="8" fillId="35" borderId="3" xfId="0" applyNumberFormat="1" applyFont="1" applyFill="1" applyBorder="1" applyAlignment="1">
      <alignment vertical="center"/>
    </xf>
    <xf numFmtId="0" fontId="15" fillId="35" borderId="0" xfId="0" applyFont="1" applyFill="1" applyAlignment="1">
      <alignment horizontal="left" vertical="center" shrinkToFit="1"/>
    </xf>
    <xf numFmtId="177" fontId="70" fillId="35" borderId="0" xfId="0" applyNumberFormat="1" applyFont="1" applyFill="1" applyAlignment="1">
      <alignment horizontal="center"/>
    </xf>
    <xf numFmtId="177" fontId="8" fillId="35" borderId="0" xfId="0" applyNumberFormat="1" applyFont="1" applyFill="1" applyAlignment="1">
      <alignment horizontal="center"/>
    </xf>
    <xf numFmtId="49" fontId="15" fillId="35" borderId="0" xfId="0" applyNumberFormat="1" applyFont="1" applyFill="1" applyAlignment="1">
      <alignment vertical="center"/>
    </xf>
    <xf numFmtId="178" fontId="8" fillId="35" borderId="0" xfId="0" applyNumberFormat="1" applyFont="1" applyFill="1" applyAlignment="1">
      <alignment horizontal="center" vertical="center"/>
    </xf>
    <xf numFmtId="49" fontId="65" fillId="35" borderId="0" xfId="0" applyNumberFormat="1" applyFont="1" applyFill="1" applyAlignment="1">
      <alignment horizontal="center" vertical="center"/>
    </xf>
    <xf numFmtId="49" fontId="34" fillId="35" borderId="0" xfId="0" applyNumberFormat="1" applyFont="1" applyFill="1" applyAlignment="1">
      <alignment horizontal="center" vertical="center"/>
    </xf>
    <xf numFmtId="178" fontId="71" fillId="35" borderId="0" xfId="0" applyNumberFormat="1" applyFont="1" applyFill="1" applyAlignment="1">
      <alignment horizontal="center" vertical="center"/>
    </xf>
    <xf numFmtId="49" fontId="35" fillId="35" borderId="0" xfId="28" applyNumberFormat="1" applyFont="1" applyFill="1" applyBorder="1" applyAlignment="1" applyProtection="1">
      <alignment vertical="center"/>
    </xf>
    <xf numFmtId="0" fontId="72" fillId="35" borderId="0" xfId="28" applyNumberFormat="1" applyFont="1" applyFill="1" applyBorder="1" applyAlignment="1" applyProtection="1">
      <alignment vertical="center" wrapText="1"/>
    </xf>
    <xf numFmtId="49" fontId="36" fillId="35" borderId="0" xfId="0" applyNumberFormat="1" applyFont="1" applyFill="1" applyAlignment="1">
      <alignment vertical="center"/>
    </xf>
    <xf numFmtId="0" fontId="73" fillId="35" borderId="0" xfId="0" applyFont="1" applyFill="1" applyAlignment="1">
      <alignment vertical="center" wrapText="1"/>
    </xf>
    <xf numFmtId="49" fontId="37" fillId="35" borderId="0" xfId="0" applyNumberFormat="1" applyFont="1" applyFill="1" applyAlignment="1">
      <alignment vertical="center"/>
    </xf>
    <xf numFmtId="49" fontId="28" fillId="35" borderId="0" xfId="0" applyNumberFormat="1" applyFont="1" applyFill="1" applyAlignment="1">
      <alignment vertical="top"/>
    </xf>
    <xf numFmtId="49" fontId="28" fillId="35" borderId="0" xfId="0" applyNumberFormat="1" applyFont="1" applyFill="1" applyAlignment="1">
      <alignment vertical="center"/>
    </xf>
    <xf numFmtId="0" fontId="28" fillId="35" borderId="2" xfId="0" applyFont="1" applyFill="1" applyBorder="1"/>
    <xf numFmtId="0" fontId="58" fillId="0" borderId="0" xfId="0" applyFont="1"/>
    <xf numFmtId="49" fontId="8" fillId="35" borderId="1" xfId="0" applyNumberFormat="1" applyFont="1" applyFill="1" applyBorder="1"/>
    <xf numFmtId="49" fontId="13" fillId="35" borderId="0" xfId="0" applyNumberFormat="1" applyFont="1" applyFill="1"/>
    <xf numFmtId="49" fontId="38" fillId="35" borderId="0" xfId="28" applyNumberFormat="1" applyFont="1" applyFill="1" applyBorder="1" applyAlignment="1" applyProtection="1"/>
    <xf numFmtId="49" fontId="20" fillId="35" borderId="0" xfId="28" applyNumberFormat="1" applyFont="1" applyFill="1" applyBorder="1" applyAlignment="1" applyProtection="1"/>
    <xf numFmtId="49" fontId="15" fillId="35" borderId="0" xfId="0" applyNumberFormat="1" applyFont="1" applyFill="1"/>
    <xf numFmtId="49" fontId="20" fillId="35" borderId="0" xfId="28" applyNumberFormat="1" applyFont="1" applyFill="1" applyBorder="1" applyAlignment="1" applyProtection="1">
      <alignment horizontal="center" vertical="center"/>
    </xf>
    <xf numFmtId="49" fontId="30" fillId="34" borderId="4" xfId="0" applyNumberFormat="1" applyFont="1" applyFill="1" applyBorder="1" applyAlignment="1">
      <alignment horizontal="center" vertical="center"/>
    </xf>
    <xf numFmtId="49" fontId="30" fillId="34" borderId="5" xfId="0" applyNumberFormat="1" applyFont="1" applyFill="1" applyBorder="1" applyAlignment="1">
      <alignment horizontal="center" vertical="center"/>
    </xf>
    <xf numFmtId="49" fontId="30" fillId="34" borderId="6" xfId="0" applyNumberFormat="1" applyFont="1" applyFill="1" applyBorder="1" applyAlignment="1">
      <alignment horizontal="center" vertical="center"/>
    </xf>
    <xf numFmtId="49" fontId="8" fillId="35" borderId="7" xfId="0" applyNumberFormat="1" applyFont="1" applyFill="1" applyBorder="1"/>
    <xf numFmtId="49" fontId="8" fillId="35" borderId="8" xfId="0" applyNumberFormat="1" applyFont="1" applyFill="1" applyBorder="1"/>
    <xf numFmtId="49" fontId="30" fillId="34" borderId="9" xfId="0" applyNumberFormat="1" applyFont="1" applyFill="1" applyBorder="1" applyAlignment="1">
      <alignment horizontal="center" vertical="center"/>
    </xf>
    <xf numFmtId="49" fontId="30" fillId="34" borderId="8" xfId="0" applyNumberFormat="1" applyFont="1" applyFill="1" applyBorder="1" applyAlignment="1">
      <alignment horizontal="center" vertical="center"/>
    </xf>
    <xf numFmtId="49" fontId="30" fillId="34" borderId="10" xfId="0" applyNumberFormat="1" applyFont="1" applyFill="1" applyBorder="1" applyAlignment="1">
      <alignment horizontal="center" vertical="center"/>
    </xf>
    <xf numFmtId="0" fontId="8" fillId="35" borderId="11" xfId="0" applyFont="1" applyFill="1" applyBorder="1"/>
    <xf numFmtId="0" fontId="74" fillId="34" borderId="0" xfId="44" applyFont="1" applyFill="1" applyAlignment="1">
      <alignment horizontal="center" shrinkToFit="1"/>
    </xf>
    <xf numFmtId="177" fontId="58" fillId="34" borderId="0" xfId="0" applyNumberFormat="1" applyFont="1" applyFill="1" applyAlignment="1">
      <alignment vertical="center"/>
    </xf>
    <xf numFmtId="177" fontId="58" fillId="34" borderId="0" xfId="0" applyNumberFormat="1" applyFont="1" applyFill="1" applyAlignment="1">
      <alignment horizontal="center" vertical="center"/>
    </xf>
    <xf numFmtId="0" fontId="58" fillId="2" borderId="0" xfId="0" applyFont="1" applyFill="1"/>
    <xf numFmtId="49" fontId="58" fillId="0" borderId="0" xfId="0" applyNumberFormat="1" applyFont="1" applyAlignment="1">
      <alignment vertical="center"/>
    </xf>
    <xf numFmtId="0" fontId="8" fillId="34" borderId="0" xfId="0" applyFont="1" applyFill="1"/>
    <xf numFmtId="179" fontId="58" fillId="0" borderId="0" xfId="0" applyNumberFormat="1" applyFont="1" applyAlignment="1">
      <alignment vertical="center"/>
    </xf>
    <xf numFmtId="49" fontId="61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vertical="center"/>
    </xf>
    <xf numFmtId="179" fontId="8" fillId="0" borderId="0" xfId="0" applyNumberFormat="1" applyFont="1" applyAlignment="1">
      <alignment vertical="center"/>
    </xf>
    <xf numFmtId="49" fontId="28" fillId="0" borderId="0" xfId="0" applyNumberFormat="1" applyFont="1" applyAlignment="1">
      <alignment horizontal="center" vertical="center"/>
    </xf>
    <xf numFmtId="49" fontId="31" fillId="0" borderId="0" xfId="0" applyNumberFormat="1" applyFont="1" applyAlignment="1">
      <alignment vertical="center"/>
    </xf>
    <xf numFmtId="179" fontId="13" fillId="0" borderId="0" xfId="0" applyNumberFormat="1" applyFont="1" applyAlignment="1">
      <alignment vertical="center"/>
    </xf>
    <xf numFmtId="49" fontId="31" fillId="0" borderId="0" xfId="0" applyNumberFormat="1" applyFont="1" applyAlignment="1">
      <alignment horizontal="center" vertical="center"/>
    </xf>
    <xf numFmtId="179" fontId="13" fillId="0" borderId="0" xfId="0" applyNumberFormat="1" applyFont="1" applyAlignment="1">
      <alignment horizontal="center" vertical="center"/>
    </xf>
    <xf numFmtId="0" fontId="8" fillId="34" borderId="32" xfId="0" applyFont="1" applyFill="1" applyBorder="1" applyAlignment="1">
      <alignment vertical="center"/>
    </xf>
    <xf numFmtId="0" fontId="8" fillId="34" borderId="27" xfId="0" applyFont="1" applyFill="1" applyBorder="1" applyAlignment="1">
      <alignment vertical="center"/>
    </xf>
    <xf numFmtId="0" fontId="67" fillId="34" borderId="28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8" fillId="34" borderId="33" xfId="0" applyFont="1" applyFill="1" applyBorder="1" applyAlignment="1">
      <alignment vertical="center"/>
    </xf>
    <xf numFmtId="0" fontId="8" fillId="34" borderId="0" xfId="0" applyFont="1" applyFill="1" applyAlignment="1">
      <alignment vertical="center"/>
    </xf>
    <xf numFmtId="0" fontId="67" fillId="34" borderId="29" xfId="0" applyFont="1" applyFill="1" applyBorder="1" applyAlignment="1">
      <alignment vertical="center"/>
    </xf>
    <xf numFmtId="0" fontId="8" fillId="35" borderId="32" xfId="0" applyFont="1" applyFill="1" applyBorder="1" applyAlignment="1">
      <alignment vertical="center"/>
    </xf>
    <xf numFmtId="0" fontId="8" fillId="35" borderId="27" xfId="0" applyFont="1" applyFill="1" applyBorder="1" applyAlignment="1">
      <alignment vertical="center"/>
    </xf>
    <xf numFmtId="0" fontId="8" fillId="35" borderId="28" xfId="0" applyFont="1" applyFill="1" applyBorder="1" applyAlignment="1">
      <alignment vertical="center"/>
    </xf>
    <xf numFmtId="0" fontId="8" fillId="34" borderId="0" xfId="0" applyFont="1" applyFill="1" applyAlignment="1" applyProtection="1">
      <alignment vertical="center"/>
      <protection locked="0"/>
    </xf>
    <xf numFmtId="0" fontId="8" fillId="35" borderId="33" xfId="0" applyFont="1" applyFill="1" applyBorder="1" applyAlignment="1">
      <alignment vertical="center"/>
    </xf>
    <xf numFmtId="0" fontId="75" fillId="35" borderId="0" xfId="0" applyFont="1" applyFill="1" applyAlignment="1">
      <alignment vertical="center"/>
    </xf>
    <xf numFmtId="0" fontId="8" fillId="35" borderId="0" xfId="0" applyFont="1" applyFill="1" applyAlignment="1">
      <alignment horizontal="center" vertical="center" wrapText="1"/>
    </xf>
    <xf numFmtId="0" fontId="8" fillId="35" borderId="29" xfId="0" applyFont="1" applyFill="1" applyBorder="1" applyAlignment="1">
      <alignment vertical="center"/>
    </xf>
    <xf numFmtId="0" fontId="8" fillId="34" borderId="0" xfId="0" applyFont="1" applyFill="1" applyAlignment="1">
      <alignment horizontal="left" vertical="center" wrapText="1"/>
    </xf>
    <xf numFmtId="0" fontId="76" fillId="35" borderId="0" xfId="0" applyFont="1" applyFill="1" applyAlignment="1">
      <alignment vertical="center"/>
    </xf>
    <xf numFmtId="0" fontId="77" fillId="35" borderId="0" xfId="0" applyFont="1" applyFill="1" applyAlignment="1">
      <alignment vertical="center"/>
    </xf>
    <xf numFmtId="0" fontId="77" fillId="35" borderId="29" xfId="0" applyFont="1" applyFill="1" applyBorder="1" applyAlignment="1">
      <alignment vertical="center"/>
    </xf>
    <xf numFmtId="0" fontId="77" fillId="34" borderId="0" xfId="0" applyFont="1" applyFill="1" applyAlignment="1">
      <alignment vertical="center"/>
    </xf>
    <xf numFmtId="0" fontId="75" fillId="34" borderId="0" xfId="0" applyFont="1" applyFill="1" applyAlignment="1">
      <alignment horizontal="left" vertical="center" wrapText="1"/>
    </xf>
    <xf numFmtId="0" fontId="67" fillId="34" borderId="0" xfId="0" applyFont="1" applyFill="1" applyAlignment="1">
      <alignment horizontal="left" vertical="center" wrapText="1"/>
    </xf>
    <xf numFmtId="0" fontId="8" fillId="34" borderId="33" xfId="0" applyFont="1" applyFill="1" applyBorder="1"/>
    <xf numFmtId="0" fontId="8" fillId="35" borderId="33" xfId="0" applyFont="1" applyFill="1" applyBorder="1"/>
    <xf numFmtId="0" fontId="8" fillId="35" borderId="29" xfId="0" applyFont="1" applyFill="1" applyBorder="1"/>
    <xf numFmtId="0" fontId="67" fillId="34" borderId="29" xfId="0" applyFont="1" applyFill="1" applyBorder="1"/>
    <xf numFmtId="0" fontId="8" fillId="35" borderId="0" xfId="0" applyFont="1" applyFill="1" applyAlignment="1">
      <alignment horizontal="center" vertical="center"/>
    </xf>
    <xf numFmtId="0" fontId="8" fillId="34" borderId="34" xfId="0" applyFont="1" applyFill="1" applyBorder="1" applyAlignment="1" applyProtection="1">
      <alignment horizontal="center" vertical="center"/>
      <protection locked="0"/>
    </xf>
    <xf numFmtId="0" fontId="8" fillId="35" borderId="0" xfId="0" applyFont="1" applyFill="1" applyAlignment="1">
      <alignment horizontal="left" vertical="center"/>
    </xf>
    <xf numFmtId="0" fontId="8" fillId="35" borderId="35" xfId="0" applyFont="1" applyFill="1" applyBorder="1" applyAlignment="1">
      <alignment vertical="center"/>
    </xf>
    <xf numFmtId="0" fontId="75" fillId="35" borderId="30" xfId="0" applyFont="1" applyFill="1" applyBorder="1" applyAlignment="1">
      <alignment horizontal="left" vertical="top" wrapText="1"/>
    </xf>
    <xf numFmtId="0" fontId="8" fillId="35" borderId="31" xfId="0" applyFont="1" applyFill="1" applyBorder="1" applyAlignment="1">
      <alignment vertical="center"/>
    </xf>
    <xf numFmtId="0" fontId="8" fillId="34" borderId="35" xfId="0" applyFont="1" applyFill="1" applyBorder="1" applyAlignment="1">
      <alignment vertical="center"/>
    </xf>
    <xf numFmtId="0" fontId="8" fillId="34" borderId="30" xfId="0" applyFont="1" applyFill="1" applyBorder="1" applyAlignment="1">
      <alignment vertical="center"/>
    </xf>
    <xf numFmtId="0" fontId="78" fillId="34" borderId="30" xfId="0" applyFont="1" applyFill="1" applyBorder="1" applyAlignment="1">
      <alignment horizontal="left" vertical="top" wrapText="1"/>
    </xf>
    <xf numFmtId="0" fontId="67" fillId="34" borderId="31" xfId="0" applyFont="1" applyFill="1" applyBorder="1" applyAlignment="1">
      <alignment vertical="center"/>
    </xf>
    <xf numFmtId="0" fontId="67" fillId="0" borderId="0" xfId="0" applyFont="1" applyAlignment="1">
      <alignment vertical="center"/>
    </xf>
    <xf numFmtId="49" fontId="23" fillId="35" borderId="0" xfId="0" applyNumberFormat="1" applyFont="1" applyFill="1" applyAlignment="1">
      <alignment vertical="center"/>
    </xf>
    <xf numFmtId="49" fontId="63" fillId="35" borderId="0" xfId="0" applyNumberFormat="1" applyFont="1" applyFill="1" applyAlignment="1">
      <alignment vertical="center"/>
    </xf>
    <xf numFmtId="0" fontId="58" fillId="34" borderId="0" xfId="0" applyFont="1" applyFill="1" applyAlignment="1">
      <alignment vertical="center"/>
    </xf>
    <xf numFmtId="0" fontId="74" fillId="34" borderId="0" xfId="0" applyFont="1" applyFill="1" applyAlignment="1">
      <alignment horizontal="left" vertical="top" wrapText="1"/>
    </xf>
    <xf numFmtId="0" fontId="60" fillId="34" borderId="0" xfId="0" applyFont="1" applyFill="1" applyAlignment="1">
      <alignment vertical="top" wrapText="1"/>
    </xf>
    <xf numFmtId="0" fontId="89" fillId="0" borderId="0" xfId="0" applyFont="1"/>
    <xf numFmtId="0" fontId="67" fillId="0" borderId="0" xfId="0" applyFont="1"/>
    <xf numFmtId="0" fontId="92" fillId="35" borderId="2" xfId="0" applyFont="1" applyFill="1" applyBorder="1" applyAlignment="1">
      <alignment horizontal="right"/>
    </xf>
    <xf numFmtId="0" fontId="83" fillId="37" borderId="15" xfId="0" applyFont="1" applyFill="1" applyBorder="1" applyAlignment="1">
      <alignment horizontal="center" vertical="center"/>
    </xf>
    <xf numFmtId="0" fontId="83" fillId="37" borderId="16" xfId="0" applyFont="1" applyFill="1" applyBorder="1"/>
    <xf numFmtId="0" fontId="83" fillId="37" borderId="17" xfId="0" applyFont="1" applyFill="1" applyBorder="1"/>
    <xf numFmtId="0" fontId="83" fillId="37" borderId="39" xfId="0" applyFont="1" applyFill="1" applyBorder="1"/>
    <xf numFmtId="0" fontId="83" fillId="37" borderId="40" xfId="0" applyFont="1" applyFill="1" applyBorder="1"/>
    <xf numFmtId="0" fontId="83" fillId="37" borderId="41" xfId="0" applyFont="1" applyFill="1" applyBorder="1"/>
    <xf numFmtId="49" fontId="8" fillId="34" borderId="36" xfId="0" applyNumberFormat="1" applyFont="1" applyFill="1" applyBorder="1" applyAlignment="1" applyProtection="1">
      <alignment horizontal="center" vertical="center"/>
      <protection locked="0"/>
    </xf>
    <xf numFmtId="0" fontId="8" fillId="34" borderId="38" xfId="0" applyFont="1" applyFill="1" applyBorder="1" applyAlignment="1" applyProtection="1">
      <alignment horizontal="center"/>
      <protection locked="0"/>
    </xf>
    <xf numFmtId="0" fontId="8" fillId="34" borderId="36" xfId="0" applyFont="1" applyFill="1" applyBorder="1" applyAlignment="1" applyProtection="1">
      <alignment horizontal="center" vertical="center"/>
      <protection locked="0"/>
    </xf>
    <xf numFmtId="0" fontId="8" fillId="34" borderId="38" xfId="0" applyFont="1" applyFill="1" applyBorder="1" applyAlignment="1" applyProtection="1">
      <alignment horizontal="center" vertical="center"/>
      <protection locked="0"/>
    </xf>
    <xf numFmtId="49" fontId="84" fillId="35" borderId="42" xfId="0" applyNumberFormat="1" applyFont="1" applyFill="1" applyBorder="1" applyAlignment="1">
      <alignment horizontal="center" shrinkToFit="1"/>
    </xf>
    <xf numFmtId="0" fontId="85" fillId="35" borderId="0" xfId="0" applyFont="1" applyFill="1" applyAlignment="1">
      <alignment horizontal="left" vertical="center" shrinkToFit="1"/>
    </xf>
    <xf numFmtId="0" fontId="86" fillId="35" borderId="0" xfId="0" applyFont="1" applyFill="1" applyAlignment="1">
      <alignment horizontal="left" vertical="center" shrinkToFit="1"/>
    </xf>
    <xf numFmtId="49" fontId="63" fillId="34" borderId="34" xfId="0" applyNumberFormat="1" applyFont="1" applyFill="1" applyBorder="1" applyAlignment="1" applyProtection="1">
      <alignment horizontal="center" vertical="center" shrinkToFit="1"/>
      <protection locked="0"/>
    </xf>
    <xf numFmtId="49" fontId="8" fillId="34" borderId="38" xfId="0" applyNumberFormat="1" applyFont="1" applyFill="1" applyBorder="1" applyAlignment="1" applyProtection="1">
      <alignment horizontal="center" vertical="center"/>
      <protection locked="0"/>
    </xf>
    <xf numFmtId="0" fontId="15" fillId="34" borderId="36" xfId="0" applyFont="1" applyFill="1" applyBorder="1" applyAlignment="1" applyProtection="1">
      <alignment horizontal="left" vertical="center" shrinkToFit="1"/>
      <protection locked="0"/>
    </xf>
    <xf numFmtId="0" fontId="15" fillId="34" borderId="37" xfId="0" applyFont="1" applyFill="1" applyBorder="1" applyAlignment="1" applyProtection="1">
      <alignment horizontal="left" vertical="center" shrinkToFit="1"/>
      <protection locked="0"/>
    </xf>
    <xf numFmtId="0" fontId="15" fillId="34" borderId="38" xfId="0" applyFont="1" applyFill="1" applyBorder="1" applyAlignment="1" applyProtection="1">
      <alignment horizontal="left" vertical="center" shrinkToFit="1"/>
      <protection locked="0"/>
    </xf>
    <xf numFmtId="49" fontId="8" fillId="34" borderId="36" xfId="0" applyNumberFormat="1" applyFont="1" applyFill="1" applyBorder="1" applyAlignment="1" applyProtection="1">
      <alignment horizontal="left" vertical="center" shrinkToFit="1"/>
      <protection locked="0"/>
    </xf>
    <xf numFmtId="49" fontId="8" fillId="34" borderId="37" xfId="0" applyNumberFormat="1" applyFont="1" applyFill="1" applyBorder="1" applyAlignment="1" applyProtection="1">
      <alignment horizontal="left" vertical="center" shrinkToFit="1"/>
      <protection locked="0"/>
    </xf>
    <xf numFmtId="49" fontId="8" fillId="34" borderId="38" xfId="0" applyNumberFormat="1" applyFont="1" applyFill="1" applyBorder="1" applyAlignment="1" applyProtection="1">
      <alignment horizontal="left" vertical="center" shrinkToFit="1"/>
      <protection locked="0"/>
    </xf>
    <xf numFmtId="49" fontId="13" fillId="34" borderId="36" xfId="0" applyNumberFormat="1" applyFont="1" applyFill="1" applyBorder="1" applyAlignment="1" applyProtection="1">
      <alignment horizontal="center" vertical="center" shrinkToFit="1"/>
      <protection locked="0"/>
    </xf>
    <xf numFmtId="49" fontId="13" fillId="34" borderId="37" xfId="0" applyNumberFormat="1" applyFont="1" applyFill="1" applyBorder="1" applyAlignment="1" applyProtection="1">
      <alignment horizontal="center" vertical="center" shrinkToFit="1"/>
      <protection locked="0"/>
    </xf>
    <xf numFmtId="49" fontId="13" fillId="34" borderId="38" xfId="0" applyNumberFormat="1" applyFont="1" applyFill="1" applyBorder="1" applyAlignment="1" applyProtection="1">
      <alignment horizontal="center" vertical="center" shrinkToFit="1"/>
      <protection locked="0"/>
    </xf>
    <xf numFmtId="0" fontId="58" fillId="37" borderId="34" xfId="0" applyFont="1" applyFill="1" applyBorder="1" applyAlignment="1">
      <alignment horizontal="center" vertical="center" shrinkToFit="1"/>
    </xf>
    <xf numFmtId="0" fontId="71" fillId="35" borderId="0" xfId="0" applyFont="1" applyFill="1" applyAlignment="1">
      <alignment horizontal="left" shrinkToFit="1"/>
    </xf>
    <xf numFmtId="179" fontId="13" fillId="35" borderId="0" xfId="0" applyNumberFormat="1" applyFont="1" applyFill="1" applyAlignment="1">
      <alignment horizontal="center" vertical="center"/>
    </xf>
    <xf numFmtId="38" fontId="23" fillId="34" borderId="34" xfId="34" applyFont="1" applyFill="1" applyBorder="1" applyAlignment="1" applyProtection="1">
      <alignment horizontal="center" vertical="center"/>
    </xf>
    <xf numFmtId="49" fontId="81" fillId="35" borderId="0" xfId="0" applyNumberFormat="1" applyFont="1" applyFill="1" applyAlignment="1">
      <alignment horizontal="center" vertical="center"/>
    </xf>
    <xf numFmtId="49" fontId="90" fillId="35" borderId="0" xfId="28" applyNumberFormat="1" applyFont="1" applyFill="1" applyBorder="1" applyAlignment="1" applyProtection="1">
      <alignment horizontal="center" vertical="center" shrinkToFit="1"/>
    </xf>
    <xf numFmtId="49" fontId="91" fillId="35" borderId="0" xfId="28" applyNumberFormat="1" applyFont="1" applyFill="1" applyBorder="1" applyAlignment="1" applyProtection="1">
      <alignment horizontal="center" vertical="center" shrinkToFit="1"/>
    </xf>
    <xf numFmtId="0" fontId="26" fillId="34" borderId="32" xfId="0" applyFont="1" applyFill="1" applyBorder="1" applyAlignment="1">
      <alignment horizontal="center" vertical="center" shrinkToFit="1"/>
    </xf>
    <xf numFmtId="0" fontId="64" fillId="34" borderId="27" xfId="0" applyFont="1" applyFill="1" applyBorder="1" applyAlignment="1">
      <alignment horizontal="center" vertical="center" shrinkToFit="1"/>
    </xf>
    <xf numFmtId="0" fontId="64" fillId="34" borderId="35" xfId="0" applyFont="1" applyFill="1" applyBorder="1" applyAlignment="1">
      <alignment horizontal="center" vertical="center" shrinkToFit="1"/>
    </xf>
    <xf numFmtId="0" fontId="64" fillId="34" borderId="30" xfId="0" applyFont="1" applyFill="1" applyBorder="1" applyAlignment="1">
      <alignment horizontal="center" vertical="center" shrinkToFit="1"/>
    </xf>
    <xf numFmtId="49" fontId="58" fillId="39" borderId="34" xfId="0" applyNumberFormat="1" applyFont="1" applyFill="1" applyBorder="1" applyAlignment="1">
      <alignment horizontal="center"/>
    </xf>
    <xf numFmtId="49" fontId="60" fillId="39" borderId="36" xfId="0" applyNumberFormat="1" applyFont="1" applyFill="1" applyBorder="1" applyAlignment="1">
      <alignment horizontal="center" vertical="center"/>
    </xf>
    <xf numFmtId="49" fontId="60" fillId="39" borderId="37" xfId="0" applyNumberFormat="1" applyFont="1" applyFill="1" applyBorder="1" applyAlignment="1">
      <alignment horizontal="center" vertical="center"/>
    </xf>
    <xf numFmtId="49" fontId="60" fillId="39" borderId="38" xfId="0" applyNumberFormat="1" applyFont="1" applyFill="1" applyBorder="1" applyAlignment="1">
      <alignment horizontal="center" vertical="center"/>
    </xf>
    <xf numFmtId="49" fontId="82" fillId="34" borderId="27" xfId="0" applyNumberFormat="1" applyFont="1" applyFill="1" applyBorder="1" applyAlignment="1">
      <alignment horizontal="left" vertical="center" shrinkToFit="1"/>
    </xf>
    <xf numFmtId="49" fontId="82" fillId="34" borderId="28" xfId="0" applyNumberFormat="1" applyFont="1" applyFill="1" applyBorder="1" applyAlignment="1">
      <alignment horizontal="left" vertical="center" shrinkToFit="1"/>
    </xf>
    <xf numFmtId="49" fontId="82" fillId="34" borderId="30" xfId="0" applyNumberFormat="1" applyFont="1" applyFill="1" applyBorder="1" applyAlignment="1">
      <alignment horizontal="left" vertical="center" shrinkToFit="1"/>
    </xf>
    <xf numFmtId="49" fontId="82" fillId="34" borderId="31" xfId="0" applyNumberFormat="1" applyFont="1" applyFill="1" applyBorder="1" applyAlignment="1">
      <alignment horizontal="left" vertical="center" shrinkToFit="1"/>
    </xf>
    <xf numFmtId="179" fontId="8" fillId="35" borderId="0" xfId="0" applyNumberFormat="1" applyFont="1" applyFill="1" applyAlignment="1">
      <alignment horizontal="center" vertical="center"/>
    </xf>
    <xf numFmtId="49" fontId="8" fillId="35" borderId="34" xfId="0" applyNumberFormat="1" applyFont="1" applyFill="1" applyBorder="1" applyAlignment="1">
      <alignment vertical="center"/>
    </xf>
    <xf numFmtId="38" fontId="29" fillId="34" borderId="34" xfId="34" applyFont="1" applyFill="1" applyBorder="1" applyAlignment="1" applyProtection="1">
      <alignment horizontal="center" vertical="center"/>
    </xf>
    <xf numFmtId="49" fontId="8" fillId="35" borderId="34" xfId="0" applyNumberFormat="1" applyFont="1" applyFill="1" applyBorder="1" applyAlignment="1">
      <alignment horizontal="left" vertical="center"/>
    </xf>
    <xf numFmtId="49" fontId="8" fillId="34" borderId="36" xfId="0" applyNumberFormat="1" applyFont="1" applyFill="1" applyBorder="1" applyAlignment="1" applyProtection="1">
      <alignment horizontal="left" vertical="center"/>
      <protection locked="0"/>
    </xf>
    <xf numFmtId="49" fontId="8" fillId="34" borderId="37" xfId="0" applyNumberFormat="1" applyFont="1" applyFill="1" applyBorder="1" applyAlignment="1" applyProtection="1">
      <alignment horizontal="left" vertical="center"/>
      <protection locked="0"/>
    </xf>
    <xf numFmtId="49" fontId="8" fillId="34" borderId="38" xfId="0" applyNumberFormat="1" applyFont="1" applyFill="1" applyBorder="1" applyAlignment="1" applyProtection="1">
      <alignment horizontal="left" vertical="center"/>
      <protection locked="0"/>
    </xf>
    <xf numFmtId="179" fontId="26" fillId="34" borderId="32" xfId="0" applyNumberFormat="1" applyFont="1" applyFill="1" applyBorder="1" applyAlignment="1">
      <alignment horizontal="right" vertical="center" shrinkToFit="1"/>
    </xf>
    <xf numFmtId="179" fontId="26" fillId="34" borderId="27" xfId="0" applyNumberFormat="1" applyFont="1" applyFill="1" applyBorder="1" applyAlignment="1">
      <alignment horizontal="right" vertical="center" shrinkToFit="1"/>
    </xf>
    <xf numFmtId="179" fontId="26" fillId="34" borderId="35" xfId="0" applyNumberFormat="1" applyFont="1" applyFill="1" applyBorder="1" applyAlignment="1">
      <alignment horizontal="right" vertical="center" shrinkToFit="1"/>
    </xf>
    <xf numFmtId="179" fontId="26" fillId="34" borderId="30" xfId="0" applyNumberFormat="1" applyFont="1" applyFill="1" applyBorder="1" applyAlignment="1">
      <alignment horizontal="right" vertical="center" shrinkToFit="1"/>
    </xf>
    <xf numFmtId="0" fontId="8" fillId="34" borderId="37" xfId="0" applyFont="1" applyFill="1" applyBorder="1" applyAlignment="1" applyProtection="1">
      <alignment horizontal="left" vertical="center" shrinkToFit="1"/>
      <protection locked="0"/>
    </xf>
    <xf numFmtId="0" fontId="8" fillId="34" borderId="38" xfId="0" applyFont="1" applyFill="1" applyBorder="1" applyAlignment="1" applyProtection="1">
      <alignment horizontal="left" vertical="center" shrinkToFit="1"/>
      <protection locked="0"/>
    </xf>
    <xf numFmtId="49" fontId="82" fillId="34" borderId="36" xfId="0" applyNumberFormat="1" applyFont="1" applyFill="1" applyBorder="1" applyAlignment="1" applyProtection="1">
      <alignment horizontal="left" vertical="center" shrinkToFit="1"/>
      <protection locked="0"/>
    </xf>
    <xf numFmtId="49" fontId="82" fillId="34" borderId="37" xfId="0" applyNumberFormat="1" applyFont="1" applyFill="1" applyBorder="1" applyAlignment="1" applyProtection="1">
      <alignment horizontal="left" vertical="center" shrinkToFit="1"/>
      <protection locked="0"/>
    </xf>
    <xf numFmtId="49" fontId="82" fillId="34" borderId="38" xfId="0" applyNumberFormat="1" applyFont="1" applyFill="1" applyBorder="1" applyAlignment="1" applyProtection="1">
      <alignment horizontal="left" vertical="center" shrinkToFit="1"/>
      <protection locked="0"/>
    </xf>
    <xf numFmtId="49" fontId="38" fillId="0" borderId="0" xfId="28" applyNumberFormat="1" applyFont="1" applyFill="1" applyBorder="1" applyAlignment="1" applyProtection="1">
      <alignment horizontal="left" vertical="center"/>
    </xf>
    <xf numFmtId="49" fontId="30" fillId="34" borderId="4" xfId="0" applyNumberFormat="1" applyFont="1" applyFill="1" applyBorder="1" applyAlignment="1">
      <alignment horizontal="center" vertical="center"/>
    </xf>
    <xf numFmtId="49" fontId="30" fillId="34" borderId="5" xfId="0" applyNumberFormat="1" applyFont="1" applyFill="1" applyBorder="1" applyAlignment="1">
      <alignment horizontal="center" vertical="center"/>
    </xf>
    <xf numFmtId="49" fontId="30" fillId="34" borderId="6" xfId="0" applyNumberFormat="1" applyFont="1" applyFill="1" applyBorder="1" applyAlignment="1">
      <alignment horizontal="center" vertical="center"/>
    </xf>
    <xf numFmtId="49" fontId="30" fillId="34" borderId="9" xfId="0" applyNumberFormat="1" applyFont="1" applyFill="1" applyBorder="1" applyAlignment="1">
      <alignment horizontal="center" vertical="center"/>
    </xf>
    <xf numFmtId="49" fontId="30" fillId="34" borderId="8" xfId="0" applyNumberFormat="1" applyFont="1" applyFill="1" applyBorder="1" applyAlignment="1">
      <alignment horizontal="center" vertical="center"/>
    </xf>
    <xf numFmtId="49" fontId="30" fillId="34" borderId="10" xfId="0" applyNumberFormat="1" applyFont="1" applyFill="1" applyBorder="1" applyAlignment="1">
      <alignment horizontal="center" vertical="center"/>
    </xf>
    <xf numFmtId="181" fontId="28" fillId="35" borderId="12" xfId="0" applyNumberFormat="1" applyFont="1" applyFill="1" applyBorder="1" applyAlignment="1">
      <alignment horizontal="left"/>
    </xf>
    <xf numFmtId="181" fontId="28" fillId="35" borderId="13" xfId="0" applyNumberFormat="1" applyFont="1" applyFill="1" applyBorder="1" applyAlignment="1">
      <alignment horizontal="left"/>
    </xf>
    <xf numFmtId="181" fontId="28" fillId="35" borderId="14" xfId="0" applyNumberFormat="1" applyFont="1" applyFill="1" applyBorder="1" applyAlignment="1">
      <alignment horizontal="left"/>
    </xf>
    <xf numFmtId="181" fontId="28" fillId="35" borderId="12" xfId="0" applyNumberFormat="1" applyFont="1" applyFill="1" applyBorder="1" applyAlignment="1">
      <alignment horizontal="right"/>
    </xf>
    <xf numFmtId="181" fontId="28" fillId="35" borderId="13" xfId="0" applyNumberFormat="1" applyFont="1" applyFill="1" applyBorder="1" applyAlignment="1">
      <alignment horizontal="right"/>
    </xf>
    <xf numFmtId="181" fontId="28" fillId="35" borderId="14" xfId="0" applyNumberFormat="1" applyFont="1" applyFill="1" applyBorder="1" applyAlignment="1">
      <alignment horizontal="right"/>
    </xf>
    <xf numFmtId="49" fontId="38" fillId="0" borderId="0" xfId="28" applyNumberFormat="1" applyFont="1" applyFill="1" applyBorder="1" applyAlignment="1" applyProtection="1">
      <alignment horizontal="left"/>
    </xf>
    <xf numFmtId="49" fontId="80" fillId="0" borderId="0" xfId="28" applyNumberFormat="1" applyFont="1" applyFill="1" applyBorder="1" applyAlignment="1" applyProtection="1">
      <alignment horizontal="left"/>
    </xf>
    <xf numFmtId="49" fontId="58" fillId="0" borderId="0" xfId="0" applyNumberFormat="1" applyFont="1" applyAlignment="1">
      <alignment horizontal="left"/>
    </xf>
    <xf numFmtId="49" fontId="58" fillId="37" borderId="34" xfId="0" applyNumberFormat="1" applyFont="1" applyFill="1" applyBorder="1" applyAlignment="1">
      <alignment horizontal="center" vertical="center"/>
    </xf>
    <xf numFmtId="49" fontId="79" fillId="35" borderId="0" xfId="0" applyNumberFormat="1" applyFont="1" applyFill="1" applyAlignment="1">
      <alignment horizontal="left" shrinkToFit="1"/>
    </xf>
    <xf numFmtId="38" fontId="23" fillId="36" borderId="0" xfId="34" applyFont="1" applyFill="1" applyBorder="1" applyAlignment="1" applyProtection="1">
      <alignment horizontal="center" vertical="center" shrinkToFit="1"/>
    </xf>
    <xf numFmtId="0" fontId="74" fillId="36" borderId="0" xfId="0" applyFont="1" applyFill="1" applyAlignment="1">
      <alignment horizontal="center" vertical="center"/>
    </xf>
    <xf numFmtId="49" fontId="8" fillId="35" borderId="0" xfId="0" applyNumberFormat="1" applyFont="1" applyFill="1" applyAlignment="1">
      <alignment horizontal="left" vertical="center"/>
    </xf>
    <xf numFmtId="49" fontId="8" fillId="35" borderId="34" xfId="0" applyNumberFormat="1" applyFont="1" applyFill="1" applyBorder="1" applyAlignment="1">
      <alignment horizontal="left" vertical="center" shrinkToFit="1"/>
    </xf>
    <xf numFmtId="0" fontId="8" fillId="34" borderId="34" xfId="0" applyFont="1" applyFill="1" applyBorder="1" applyAlignment="1" applyProtection="1">
      <alignment horizontal="center" vertical="center" shrinkToFit="1"/>
      <protection locked="0"/>
    </xf>
    <xf numFmtId="49" fontId="8" fillId="35" borderId="0" xfId="0" applyNumberFormat="1" applyFont="1" applyFill="1" applyAlignment="1">
      <alignment horizontal="center" vertical="center"/>
    </xf>
    <xf numFmtId="49" fontId="58" fillId="38" borderId="34" xfId="0" applyNumberFormat="1" applyFont="1" applyFill="1" applyBorder="1" applyAlignment="1">
      <alignment horizontal="center" vertical="center" shrinkToFit="1"/>
    </xf>
    <xf numFmtId="49" fontId="15" fillId="35" borderId="12" xfId="0" applyNumberFormat="1" applyFont="1" applyFill="1" applyBorder="1" applyAlignment="1">
      <alignment horizontal="center"/>
    </xf>
    <xf numFmtId="49" fontId="15" fillId="35" borderId="13" xfId="0" applyNumberFormat="1" applyFont="1" applyFill="1" applyBorder="1" applyAlignment="1">
      <alignment horizontal="center"/>
    </xf>
    <xf numFmtId="49" fontId="15" fillId="35" borderId="14" xfId="0" applyNumberFormat="1" applyFont="1" applyFill="1" applyBorder="1" applyAlignment="1">
      <alignment horizontal="center"/>
    </xf>
    <xf numFmtId="49" fontId="8" fillId="34" borderId="34" xfId="0" applyNumberFormat="1" applyFont="1" applyFill="1" applyBorder="1" applyAlignment="1" applyProtection="1">
      <alignment horizontal="left" vertical="top"/>
      <protection locked="0"/>
    </xf>
    <xf numFmtId="0" fontId="76" fillId="35" borderId="0" xfId="0" applyFont="1" applyFill="1" applyAlignment="1">
      <alignment horizontal="right" vertical="center" wrapText="1"/>
    </xf>
    <xf numFmtId="49" fontId="28" fillId="35" borderId="0" xfId="0" applyNumberFormat="1" applyFont="1" applyFill="1" applyAlignment="1">
      <alignment horizontal="left" wrapText="1"/>
    </xf>
    <xf numFmtId="49" fontId="28" fillId="35" borderId="2" xfId="0" applyNumberFormat="1" applyFont="1" applyFill="1" applyBorder="1" applyAlignment="1">
      <alignment horizontal="left" wrapText="1"/>
    </xf>
    <xf numFmtId="49" fontId="38" fillId="35" borderId="0" xfId="28" applyNumberFormat="1" applyFont="1" applyFill="1" applyBorder="1" applyAlignment="1" applyProtection="1">
      <alignment horizontal="center" vertical="center"/>
    </xf>
    <xf numFmtId="49" fontId="15" fillId="35" borderId="0" xfId="0" applyNumberFormat="1" applyFont="1" applyFill="1" applyAlignment="1">
      <alignment vertical="center"/>
    </xf>
    <xf numFmtId="179" fontId="8" fillId="34" borderId="34" xfId="0" applyNumberFormat="1" applyFont="1" applyFill="1" applyBorder="1" applyAlignment="1" applyProtection="1">
      <alignment horizontal="center" vertical="center"/>
      <protection locked="0"/>
    </xf>
    <xf numFmtId="179" fontId="30" fillId="34" borderId="34" xfId="0" applyNumberFormat="1" applyFont="1" applyFill="1" applyBorder="1" applyAlignment="1" applyProtection="1">
      <alignment horizontal="center" vertical="center" shrinkToFit="1"/>
      <protection locked="0"/>
    </xf>
    <xf numFmtId="0" fontId="8" fillId="34" borderId="30" xfId="0" applyFont="1" applyFill="1" applyBorder="1" applyAlignment="1">
      <alignment horizontal="left" vertical="top" wrapText="1"/>
    </xf>
    <xf numFmtId="0" fontId="74" fillId="34" borderId="0" xfId="0" applyFont="1" applyFill="1" applyAlignment="1">
      <alignment horizontal="left" vertical="top" wrapText="1"/>
    </xf>
    <xf numFmtId="0" fontId="8" fillId="34" borderId="32" xfId="0" applyFont="1" applyFill="1" applyBorder="1" applyAlignment="1" applyProtection="1">
      <alignment horizontal="left" vertical="top" wrapText="1"/>
      <protection locked="0"/>
    </xf>
    <xf numFmtId="0" fontId="8" fillId="34" borderId="27" xfId="0" applyFont="1" applyFill="1" applyBorder="1" applyAlignment="1" applyProtection="1">
      <alignment horizontal="left" vertical="top" wrapText="1"/>
      <protection locked="0"/>
    </xf>
    <xf numFmtId="0" fontId="8" fillId="34" borderId="28" xfId="0" applyFont="1" applyFill="1" applyBorder="1" applyAlignment="1" applyProtection="1">
      <alignment horizontal="left" vertical="top" wrapText="1"/>
      <protection locked="0"/>
    </xf>
    <xf numFmtId="0" fontId="8" fillId="34" borderId="33" xfId="0" applyFont="1" applyFill="1" applyBorder="1" applyAlignment="1" applyProtection="1">
      <alignment horizontal="left" vertical="top" wrapText="1"/>
      <protection locked="0"/>
    </xf>
    <xf numFmtId="0" fontId="8" fillId="34" borderId="0" xfId="0" applyFont="1" applyFill="1" applyAlignment="1" applyProtection="1">
      <alignment horizontal="left" vertical="top" wrapText="1"/>
      <protection locked="0"/>
    </xf>
    <xf numFmtId="0" fontId="8" fillId="34" borderId="29" xfId="0" applyFont="1" applyFill="1" applyBorder="1" applyAlignment="1" applyProtection="1">
      <alignment horizontal="left" vertical="top" wrapText="1"/>
      <protection locked="0"/>
    </xf>
    <xf numFmtId="0" fontId="8" fillId="34" borderId="35" xfId="0" applyFont="1" applyFill="1" applyBorder="1" applyAlignment="1" applyProtection="1">
      <alignment horizontal="left" vertical="top" wrapText="1"/>
      <protection locked="0"/>
    </xf>
    <xf numFmtId="0" fontId="8" fillId="34" borderId="30" xfId="0" applyFont="1" applyFill="1" applyBorder="1" applyAlignment="1" applyProtection="1">
      <alignment horizontal="left" vertical="top" wrapText="1"/>
      <protection locked="0"/>
    </xf>
    <xf numFmtId="0" fontId="8" fillId="34" borderId="31" xfId="0" applyFont="1" applyFill="1" applyBorder="1" applyAlignment="1" applyProtection="1">
      <alignment horizontal="left" vertical="top" wrapText="1"/>
      <protection locked="0"/>
    </xf>
    <xf numFmtId="0" fontId="8" fillId="35" borderId="0" xfId="0" applyFont="1" applyFill="1" applyAlignment="1">
      <alignment horizontal="left" wrapText="1"/>
    </xf>
    <xf numFmtId="0" fontId="87" fillId="34" borderId="0" xfId="0" applyFont="1" applyFill="1" applyAlignment="1">
      <alignment horizontal="center" vertical="center"/>
    </xf>
    <xf numFmtId="0" fontId="75" fillId="35" borderId="0" xfId="0" applyFont="1" applyFill="1" applyAlignment="1">
      <alignment horizontal="left" vertical="center" wrapText="1"/>
    </xf>
    <xf numFmtId="0" fontId="75" fillId="35" borderId="29" xfId="0" applyFont="1" applyFill="1" applyBorder="1" applyAlignment="1">
      <alignment horizontal="left" vertical="center" wrapText="1"/>
    </xf>
    <xf numFmtId="0" fontId="8" fillId="35" borderId="0" xfId="0" applyFont="1" applyFill="1" applyAlignment="1">
      <alignment horizontal="left" vertical="center" wrapText="1"/>
    </xf>
    <xf numFmtId="0" fontId="88" fillId="35" borderId="27" xfId="0" applyFont="1" applyFill="1" applyBorder="1" applyAlignment="1">
      <alignment horizontal="left" vertical="center" wrapText="1"/>
    </xf>
    <xf numFmtId="0" fontId="8" fillId="35" borderId="29" xfId="0" applyFont="1" applyFill="1" applyBorder="1" applyAlignment="1">
      <alignment horizontal="left" vertical="center" wrapText="1"/>
    </xf>
    <xf numFmtId="0" fontId="8" fillId="34" borderId="36" xfId="0" applyFont="1" applyFill="1" applyBorder="1" applyAlignment="1" applyProtection="1">
      <alignment horizontal="center" vertical="center" shrinkToFit="1"/>
      <protection locked="0"/>
    </xf>
    <xf numFmtId="0" fontId="8" fillId="34" borderId="37" xfId="0" applyFont="1" applyFill="1" applyBorder="1" applyAlignment="1" applyProtection="1">
      <alignment horizontal="center" vertical="center" shrinkToFit="1"/>
      <protection locked="0"/>
    </xf>
    <xf numFmtId="0" fontId="8" fillId="34" borderId="38" xfId="0" applyFont="1" applyFill="1" applyBorder="1" applyAlignment="1" applyProtection="1">
      <alignment horizontal="center" vertical="center" shrinkToFit="1"/>
      <protection locked="0"/>
    </xf>
    <xf numFmtId="0" fontId="7" fillId="40" borderId="32" xfId="0" applyFont="1" applyFill="1" applyBorder="1" applyAlignment="1">
      <alignment horizontal="center" vertical="center"/>
    </xf>
    <xf numFmtId="0" fontId="7" fillId="40" borderId="28" xfId="0" applyFont="1" applyFill="1" applyBorder="1" applyAlignment="1">
      <alignment horizontal="center" vertical="center"/>
    </xf>
    <xf numFmtId="0" fontId="7" fillId="40" borderId="33" xfId="0" applyFont="1" applyFill="1" applyBorder="1" applyAlignment="1">
      <alignment horizontal="center" vertical="center"/>
    </xf>
    <xf numFmtId="0" fontId="7" fillId="40" borderId="29" xfId="0" applyFont="1" applyFill="1" applyBorder="1" applyAlignment="1">
      <alignment horizontal="center" vertical="center"/>
    </xf>
    <xf numFmtId="0" fontId="7" fillId="40" borderId="35" xfId="0" applyFont="1" applyFill="1" applyBorder="1" applyAlignment="1">
      <alignment horizontal="center" vertical="center"/>
    </xf>
    <xf numFmtId="0" fontId="7" fillId="40" borderId="31" xfId="0" applyFont="1" applyFill="1" applyBorder="1" applyAlignment="1">
      <alignment horizontal="center" vertical="center"/>
    </xf>
  </cellXfs>
  <cellStyles count="46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ハイパーリンク" xfId="28" builtinId="8"/>
    <cellStyle name="メモ 2" xfId="29" xr:uid="{00000000-0005-0000-0000-00001C000000}"/>
    <cellStyle name="リンク セル 2" xfId="30" xr:uid="{00000000-0005-0000-0000-00001D000000}"/>
    <cellStyle name="悪い 2" xfId="31" xr:uid="{00000000-0005-0000-0000-00001E000000}"/>
    <cellStyle name="計算 2" xfId="32" xr:uid="{00000000-0005-0000-0000-00001F000000}"/>
    <cellStyle name="警告文 2" xfId="33" xr:uid="{00000000-0005-0000-0000-000020000000}"/>
    <cellStyle name="桁区切り" xfId="34" builtinId="6"/>
    <cellStyle name="見出し 1 2" xfId="35" xr:uid="{00000000-0005-0000-0000-000022000000}"/>
    <cellStyle name="見出し 2 2" xfId="36" xr:uid="{00000000-0005-0000-0000-000023000000}"/>
    <cellStyle name="見出し 3 2" xfId="37" xr:uid="{00000000-0005-0000-0000-000024000000}"/>
    <cellStyle name="見出し 4 2" xfId="38" xr:uid="{00000000-0005-0000-0000-000025000000}"/>
    <cellStyle name="集計 2" xfId="39" xr:uid="{00000000-0005-0000-0000-000026000000}"/>
    <cellStyle name="出力 2" xfId="40" xr:uid="{00000000-0005-0000-0000-000027000000}"/>
    <cellStyle name="説明文 2" xfId="41" xr:uid="{00000000-0005-0000-0000-000028000000}"/>
    <cellStyle name="入力 2" xfId="42" xr:uid="{00000000-0005-0000-0000-000029000000}"/>
    <cellStyle name="標準" xfId="0" builtinId="0"/>
    <cellStyle name="標準 2" xfId="43" xr:uid="{00000000-0005-0000-0000-00002B000000}"/>
    <cellStyle name="標準 3" xfId="44" xr:uid="{00000000-0005-0000-0000-00002C000000}"/>
    <cellStyle name="良い 2" xfId="45" xr:uid="{00000000-0005-0000-0000-00002D000000}"/>
  </cellStyles>
  <dxfs count="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&#20104;&#28204;&#22320;&#28857;&#35373;&#23450;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&#20225;&#26989;&#24773;&#22577;&#20837;&#21147;!A1"/><Relationship Id="rId2" Type="http://schemas.openxmlformats.org/officeDocument/2006/relationships/hyperlink" Target="#&#12372;&#25552;&#20986;&#36039;&#26009;&#12469;&#12531;&#12503;&#12523;!A1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&#20104;&#28204;&#22320;&#28857;&#35373;&#23450;!A1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2381</xdr:colOff>
      <xdr:row>10</xdr:row>
      <xdr:rowOff>138115</xdr:rowOff>
    </xdr:from>
    <xdr:to>
      <xdr:col>29</xdr:col>
      <xdr:colOff>180975</xdr:colOff>
      <xdr:row>22</xdr:row>
      <xdr:rowOff>4765</xdr:rowOff>
    </xdr:to>
    <xdr:sp macro="" textlink="AN9">
      <xdr:nvSpPr>
        <xdr:cNvPr id="11418" name="Rectangle 2202">
          <a:extLst>
            <a:ext uri="{FF2B5EF4-FFF2-40B4-BE49-F238E27FC236}">
              <a16:creationId xmlns:a16="http://schemas.microsoft.com/office/drawing/2014/main" id="{00000000-0008-0000-0000-00009A2C0000}"/>
            </a:ext>
          </a:extLst>
        </xdr:cNvPr>
        <xdr:cNvSpPr>
          <a:spLocks noChangeArrowheads="1" noTextEdit="1"/>
        </xdr:cNvSpPr>
      </xdr:nvSpPr>
      <xdr:spPr bwMode="auto">
        <a:xfrm>
          <a:off x="485774" y="1738315"/>
          <a:ext cx="7667626" cy="1828800"/>
        </a:xfrm>
        <a:prstGeom prst="rect">
          <a:avLst/>
        </a:prstGeom>
        <a:noFill/>
        <a:ln>
          <a:noFill/>
        </a:ln>
        <a:effectLst>
          <a:prstShdw prst="shdw17" dist="17961" dir="2700000">
            <a:srgbClr val="999999">
              <a:gamma/>
              <a:shade val="60000"/>
              <a:invGamma/>
            </a:srgbClr>
          </a:prstShdw>
        </a:effectLst>
      </xdr:spPr>
      <xdr:txBody>
        <a:bodyPr/>
        <a:lstStyle/>
        <a:p>
          <a:fld id="{B0068778-DCB5-4C0B-AAD2-5526D7EBCA25}" type="TxLink">
            <a:rPr lang="ja-JP" altLang="en-US" sz="3200" b="0" i="0" u="none" strike="noStrike">
              <a:solidFill>
                <a:srgbClr val="FF0000"/>
              </a:solidFill>
              <a:latin typeface="ＭＳ Ｐゴシック"/>
              <a:ea typeface="ＭＳ Ｐゴシック"/>
            </a:rPr>
            <a:pPr/>
            <a:t> </a:t>
          </a:fld>
          <a:endParaRPr lang="ja-JP" altLang="en-US" sz="32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85725</xdr:colOff>
      <xdr:row>33</xdr:row>
      <xdr:rowOff>104775</xdr:rowOff>
    </xdr:from>
    <xdr:to>
      <xdr:col>30</xdr:col>
      <xdr:colOff>76200</xdr:colOff>
      <xdr:row>51</xdr:row>
      <xdr:rowOff>57150</xdr:rowOff>
    </xdr:to>
    <xdr:sp macro="" textlink="">
      <xdr:nvSpPr>
        <xdr:cNvPr id="1080" name="正方形/長方形 1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>
          <a:spLocks noChangeArrowheads="1"/>
        </xdr:cNvSpPr>
      </xdr:nvSpPr>
      <xdr:spPr bwMode="auto">
        <a:xfrm>
          <a:off x="85725" y="5505450"/>
          <a:ext cx="8239125" cy="2867025"/>
        </a:xfrm>
        <a:prstGeom prst="rect">
          <a:avLst/>
        </a:prstGeom>
        <a:noFill/>
        <a:ln w="25400" algn="ctr">
          <a:solidFill>
            <a:srgbClr val="92D05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1</xdr:col>
      <xdr:colOff>266700</xdr:colOff>
      <xdr:row>32</xdr:row>
      <xdr:rowOff>0</xdr:rowOff>
    </xdr:from>
    <xdr:to>
      <xdr:col>28</xdr:col>
      <xdr:colOff>171450</xdr:colOff>
      <xdr:row>42</xdr:row>
      <xdr:rowOff>142876</xdr:rowOff>
    </xdr:to>
    <xdr:sp macro="" textlink="AN9">
      <xdr:nvSpPr>
        <xdr:cNvPr id="18" name="Rectangle 220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 noTextEdit="1"/>
        </xdr:cNvSpPr>
      </xdr:nvSpPr>
      <xdr:spPr bwMode="auto">
        <a:xfrm>
          <a:off x="476250" y="7444316"/>
          <a:ext cx="7391400" cy="1804460"/>
        </a:xfrm>
        <a:prstGeom prst="rect">
          <a:avLst/>
        </a:prstGeom>
        <a:noFill/>
        <a:ln>
          <a:noFill/>
        </a:ln>
        <a:effectLst>
          <a:prstShdw prst="shdw17" dist="17961" dir="2700000">
            <a:srgbClr val="999999">
              <a:gamma/>
              <a:shade val="60000"/>
              <a:invGamma/>
            </a:srgbClr>
          </a:prstShdw>
        </a:effectLst>
      </xdr:spPr>
      <xdr:txBody>
        <a:bodyPr/>
        <a:lstStyle/>
        <a:p>
          <a:fld id="{665C1BD7-C9BA-4DDF-9A54-43D0A246E5E1}" type="TxLink">
            <a:rPr lang="ja-JP" altLang="en-US" sz="3200" b="0" i="0" u="none" strike="noStrike">
              <a:solidFill>
                <a:srgbClr val="FF0000"/>
              </a:solidFill>
              <a:latin typeface="ＭＳ Ｐゴシック"/>
              <a:ea typeface="ＭＳ Ｐゴシック"/>
            </a:rPr>
            <a:pPr/>
            <a:t> </a:t>
          </a:fld>
          <a:endParaRPr lang="ja-JP" altLang="en-US" sz="32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85725</xdr:colOff>
      <xdr:row>23</xdr:row>
      <xdr:rowOff>38100</xdr:rowOff>
    </xdr:from>
    <xdr:to>
      <xdr:col>30</xdr:col>
      <xdr:colOff>76200</xdr:colOff>
      <xdr:row>32</xdr:row>
      <xdr:rowOff>76200</xdr:rowOff>
    </xdr:to>
    <xdr:sp macro="" textlink="">
      <xdr:nvSpPr>
        <xdr:cNvPr id="1082" name="正方形/長方形 19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>
          <a:spLocks noChangeArrowheads="1"/>
        </xdr:cNvSpPr>
      </xdr:nvSpPr>
      <xdr:spPr bwMode="auto">
        <a:xfrm>
          <a:off x="85725" y="3762375"/>
          <a:ext cx="8239125" cy="1552575"/>
        </a:xfrm>
        <a:prstGeom prst="rect">
          <a:avLst/>
        </a:prstGeom>
        <a:noFill/>
        <a:ln w="25400" algn="ctr">
          <a:solidFill>
            <a:srgbClr val="007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 editAs="oneCell">
    <xdr:from>
      <xdr:col>0</xdr:col>
      <xdr:colOff>0</xdr:colOff>
      <xdr:row>57</xdr:row>
      <xdr:rowOff>152400</xdr:rowOff>
    </xdr:from>
    <xdr:to>
      <xdr:col>5</xdr:col>
      <xdr:colOff>247650</xdr:colOff>
      <xdr:row>63</xdr:row>
      <xdr:rowOff>38100</xdr:rowOff>
    </xdr:to>
    <xdr:pic>
      <xdr:nvPicPr>
        <xdr:cNvPr id="1083" name="図 1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39275"/>
          <a:ext cx="15621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85725</xdr:colOff>
      <xdr:row>52</xdr:row>
      <xdr:rowOff>57150</xdr:rowOff>
    </xdr:from>
    <xdr:to>
      <xdr:col>30</xdr:col>
      <xdr:colOff>85725</xdr:colOff>
      <xdr:row>54</xdr:row>
      <xdr:rowOff>123825</xdr:rowOff>
    </xdr:to>
    <xdr:sp macro="" textlink="">
      <xdr:nvSpPr>
        <xdr:cNvPr id="16" name="角丸四角形 1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 bwMode="auto">
        <a:xfrm>
          <a:off x="7229475" y="8505825"/>
          <a:ext cx="1104900" cy="390525"/>
        </a:xfrm>
        <a:prstGeom prst="roundRect">
          <a:avLst/>
        </a:prstGeom>
        <a:solidFill>
          <a:srgbClr val="00CC66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 rtl="0"/>
          <a:r>
            <a:rPr kumimoji="1" lang="ja-JP" altLang="en-US" sz="1400" b="0" i="0" u="none" strike="noStrike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次へ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228600</xdr:colOff>
      <xdr:row>3</xdr:row>
      <xdr:rowOff>76200</xdr:rowOff>
    </xdr:from>
    <xdr:to>
      <xdr:col>17</xdr:col>
      <xdr:colOff>447675</xdr:colOff>
      <xdr:row>24</xdr:row>
      <xdr:rowOff>76200</xdr:rowOff>
    </xdr:to>
    <xdr:pic>
      <xdr:nvPicPr>
        <xdr:cNvPr id="2086" name="図 1">
          <a:extLst>
            <a:ext uri="{FF2B5EF4-FFF2-40B4-BE49-F238E27FC236}">
              <a16:creationId xmlns:a16="http://schemas.microsoft.com/office/drawing/2014/main" id="{00000000-0008-0000-0100-00002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847725"/>
          <a:ext cx="4552950" cy="466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5</xdr:row>
      <xdr:rowOff>66675</xdr:rowOff>
    </xdr:from>
    <xdr:to>
      <xdr:col>4</xdr:col>
      <xdr:colOff>571500</xdr:colOff>
      <xdr:row>8</xdr:row>
      <xdr:rowOff>19050</xdr:rowOff>
    </xdr:to>
    <xdr:sp macro="" textlink="">
      <xdr:nvSpPr>
        <xdr:cNvPr id="3" name="角丸四角形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668991" y="1288116"/>
          <a:ext cx="1594597" cy="579905"/>
        </a:xfrm>
        <a:prstGeom prst="roundRect">
          <a:avLst/>
        </a:prstGeom>
        <a:solidFill>
          <a:srgbClr val="00CC66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 rtl="0"/>
          <a:r>
            <a:rPr kumimoji="1" lang="ja-JP" altLang="en-US" sz="1100" b="0" i="0" u="none" strike="noStrike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ご提出資料内容</a:t>
          </a:r>
          <a:endParaRPr kumimoji="1" lang="en-US" altLang="ja-JP" sz="1100" b="0" i="0" u="none" strike="noStrike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 rtl="0">
            <a:lnSpc>
              <a:spcPts val="1300"/>
            </a:lnSpc>
          </a:pPr>
          <a:r>
            <a:rPr kumimoji="1" lang="ja-JP" altLang="en-US" sz="1100" b="0" i="0" u="none" strike="noStrike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サンプル</a:t>
          </a:r>
        </a:p>
      </xdr:txBody>
    </xdr:sp>
    <xdr:clientData/>
  </xdr:twoCellAnchor>
  <xdr:twoCellAnchor>
    <xdr:from>
      <xdr:col>15</xdr:col>
      <xdr:colOff>100856</xdr:colOff>
      <xdr:row>28</xdr:row>
      <xdr:rowOff>145675</xdr:rowOff>
    </xdr:from>
    <xdr:to>
      <xdr:col>17</xdr:col>
      <xdr:colOff>468409</xdr:colOff>
      <xdr:row>31</xdr:row>
      <xdr:rowOff>154079</xdr:rowOff>
    </xdr:to>
    <xdr:sp macro="" textlink="">
      <xdr:nvSpPr>
        <xdr:cNvPr id="4" name="角丸四角形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8382003" y="6230469"/>
          <a:ext cx="1600200" cy="512669"/>
        </a:xfrm>
        <a:prstGeom prst="roundRect">
          <a:avLst/>
        </a:prstGeom>
        <a:solidFill>
          <a:srgbClr val="00CC66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 rtl="0"/>
          <a:r>
            <a:rPr kumimoji="1" lang="ja-JP" altLang="en-US" sz="1200" b="0" i="0" u="none" strike="noStrike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企業情報入力</a:t>
          </a:r>
        </a:p>
      </xdr:txBody>
    </xdr:sp>
    <xdr:clientData/>
  </xdr:twoCellAnchor>
  <xdr:twoCellAnchor>
    <xdr:from>
      <xdr:col>4</xdr:col>
      <xdr:colOff>398572</xdr:colOff>
      <xdr:row>7</xdr:row>
      <xdr:rowOff>2324</xdr:rowOff>
    </xdr:from>
    <xdr:to>
      <xdr:col>5</xdr:col>
      <xdr:colOff>106248</xdr:colOff>
      <xdr:row>8</xdr:row>
      <xdr:rowOff>52618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 rot="7679884">
          <a:off x="2126660" y="1613589"/>
          <a:ext cx="252000" cy="324000"/>
        </a:xfrm>
        <a:prstGeom prst="downArrow">
          <a:avLst/>
        </a:prstGeom>
        <a:solidFill>
          <a:schemeClr val="tx1"/>
        </a:solidFill>
        <a:ln>
          <a:noFill/>
        </a:ln>
        <a:effectLst/>
        <a:scene3d>
          <a:camera prst="orthographicFront"/>
          <a:lightRig rig="legacyFlat3" dir="b"/>
        </a:scene3d>
        <a:sp3d extrusionH="430200" prstMaterial="legacyPlastic">
          <a:extrusionClr>
            <a:srgbClr val="00B0F0"/>
          </a:extrusionClr>
        </a:sp3d>
      </xdr:spPr>
      <xdr:txBody>
        <a:bodyPr vertOverflow="clip" horzOverflow="clip" wrap="square" lIns="0" tIns="0" rIns="0" bIns="0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8</xdr:col>
      <xdr:colOff>0</xdr:colOff>
      <xdr:row>28</xdr:row>
      <xdr:rowOff>104775</xdr:rowOff>
    </xdr:to>
    <xdr:pic>
      <xdr:nvPicPr>
        <xdr:cNvPr id="3100" name="図 1">
          <a:extLst>
            <a:ext uri="{FF2B5EF4-FFF2-40B4-BE49-F238E27FC236}">
              <a16:creationId xmlns:a16="http://schemas.microsoft.com/office/drawing/2014/main" id="{00000000-0008-0000-0200-00001C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847" t="23570" r="29128" b="11707"/>
        <a:stretch>
          <a:fillRect/>
        </a:stretch>
      </xdr:blipFill>
      <xdr:spPr bwMode="auto">
        <a:xfrm>
          <a:off x="19050" y="0"/>
          <a:ext cx="5467350" cy="4905375"/>
        </a:xfrm>
        <a:prstGeom prst="rect">
          <a:avLst/>
        </a:prstGeom>
        <a:noFill/>
        <a:ln w="9525">
          <a:solidFill>
            <a:srgbClr val="A6A6A6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190500</xdr:colOff>
      <xdr:row>0</xdr:row>
      <xdr:rowOff>19050</xdr:rowOff>
    </xdr:from>
    <xdr:to>
      <xdr:col>17</xdr:col>
      <xdr:colOff>685800</xdr:colOff>
      <xdr:row>28</xdr:row>
      <xdr:rowOff>95250</xdr:rowOff>
    </xdr:to>
    <xdr:pic>
      <xdr:nvPicPr>
        <xdr:cNvPr id="3101" name="図 2">
          <a:extLst>
            <a:ext uri="{FF2B5EF4-FFF2-40B4-BE49-F238E27FC236}">
              <a16:creationId xmlns:a16="http://schemas.microsoft.com/office/drawing/2014/main" id="{00000000-0008-0000-0200-00001D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188" t="18752" r="16560" b="17061"/>
        <a:stretch>
          <a:fillRect/>
        </a:stretch>
      </xdr:blipFill>
      <xdr:spPr bwMode="auto">
        <a:xfrm>
          <a:off x="5676900" y="19050"/>
          <a:ext cx="6667500" cy="4876800"/>
        </a:xfrm>
        <a:prstGeom prst="rect">
          <a:avLst/>
        </a:prstGeom>
        <a:noFill/>
        <a:ln w="9525">
          <a:solidFill>
            <a:srgbClr val="A6A6A6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0</xdr:colOff>
      <xdr:row>35</xdr:row>
      <xdr:rowOff>0</xdr:rowOff>
    </xdr:from>
    <xdr:to>
      <xdr:col>18</xdr:col>
      <xdr:colOff>107950</xdr:colOff>
      <xdr:row>38</xdr:row>
      <xdr:rowOff>6350</xdr:rowOff>
    </xdr:to>
    <xdr:sp macro="" textlink="">
      <xdr:nvSpPr>
        <xdr:cNvPr id="6" name="角丸四角形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 bwMode="auto">
        <a:xfrm>
          <a:off x="10318750" y="6138333"/>
          <a:ext cx="2171700" cy="514350"/>
        </a:xfrm>
        <a:prstGeom prst="roundRect">
          <a:avLst/>
        </a:prstGeom>
        <a:solidFill>
          <a:schemeClr val="accent6">
            <a:lumMod val="75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 rtl="0"/>
          <a:r>
            <a:rPr kumimoji="1"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⇒</a:t>
          </a:r>
          <a:r>
            <a:rPr kumimoji="1" lang="ja-JP" altLang="en-US" sz="14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設定シート</a:t>
          </a:r>
          <a:r>
            <a:rPr kumimoji="1"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へ戻る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00B0F0"/>
        </a:solidFill>
        <a:ln>
          <a:noFill/>
        </a:ln>
        <a:effectLst/>
        <a:scene3d>
          <a:camera prst="legacyPerspectiveTopRight" fov="3900000"/>
          <a:lightRig rig="legacyFlat3" dir="b"/>
        </a:scene3d>
        <a:sp3d extrusionH="430200" prstMaterial="legacyPlastic">
          <a:bevelT w="13500" h="13500" prst="angle"/>
          <a:bevelB w="13500" h="13500" prst="angle"/>
          <a:extrusionClr>
            <a:srgbClr val="00B0F0"/>
          </a:extrusionClr>
        </a:sp3d>
      </a:spPr>
      <a:bodyPr vertOverflow="clip" wrap="square" lIns="0" tIns="0" rIns="0" bIns="0" anchor="ctr"/>
      <a:lstStyle>
        <a:defPPr algn="ctr" rtl="0">
          <a:defRPr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kensetsu.lbw.jp/tobasan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BO432"/>
  <sheetViews>
    <sheetView showGridLines="0" tabSelected="1" zoomScaleNormal="100" zoomScaleSheetLayoutView="100" workbookViewId="0">
      <selection activeCell="B10" sqref="B10:C10"/>
    </sheetView>
  </sheetViews>
  <sheetFormatPr defaultColWidth="9" defaultRowHeight="0" customHeight="1" zeroHeight="1" x14ac:dyDescent="0.3"/>
  <cols>
    <col min="1" max="1" width="2.77734375" style="13" customWidth="1"/>
    <col min="2" max="24" width="3.6640625" style="13" customWidth="1"/>
    <col min="25" max="25" width="4" style="13" customWidth="1"/>
    <col min="26" max="31" width="3.6640625" style="13" customWidth="1"/>
    <col min="32" max="32" width="14.109375" style="10" customWidth="1"/>
    <col min="33" max="34" width="12.33203125" style="12" customWidth="1"/>
    <col min="35" max="39" width="7.6640625" style="12" customWidth="1"/>
    <col min="40" max="40" width="13" style="12" bestFit="1" customWidth="1"/>
    <col min="41" max="41" width="17.44140625" style="12" customWidth="1"/>
    <col min="42" max="42" width="9" style="12"/>
    <col min="43" max="43" width="11.6640625" style="12" bestFit="1" customWidth="1"/>
    <col min="44" max="44" width="13.5546875" style="12" bestFit="1" customWidth="1"/>
    <col min="45" max="46" width="12.109375" style="12" bestFit="1" customWidth="1"/>
    <col min="47" max="47" width="9" style="12"/>
    <col min="48" max="52" width="9" style="13"/>
    <col min="53" max="53" width="9" style="112"/>
    <col min="54" max="54" width="9" style="185"/>
    <col min="55" max="58" width="9" style="186"/>
    <col min="59" max="67" width="9" style="185"/>
    <col min="68" max="16384" width="9" style="13"/>
  </cols>
  <sheetData>
    <row r="1" spans="1:46" ht="12.9" customHeight="1" thickTop="1" x14ac:dyDescent="0.3">
      <c r="A1" s="188" t="str">
        <f ca="1">IF(AN8=1,"粉じん飛散予測システムTOBASAN　申込書①　企業情報","申込書 有効期限切れ　最新版をダウンロード下さい")</f>
        <v>粉じん飛散予測システムTOBASAN　申込書①　企業情報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90"/>
      <c r="AF1" s="10" t="s">
        <v>11</v>
      </c>
      <c r="AG1" s="11" t="s">
        <v>94</v>
      </c>
      <c r="AJ1" s="12" t="s">
        <v>27</v>
      </c>
      <c r="AK1" s="12" t="s">
        <v>28</v>
      </c>
      <c r="AL1" s="12" t="s">
        <v>29</v>
      </c>
      <c r="AN1" s="12" t="e">
        <f>DATEVALUE(AH15)</f>
        <v>#VALUE!</v>
      </c>
      <c r="AO1" s="12">
        <f>IF(ISERROR(AN1),0,AN1)</f>
        <v>0</v>
      </c>
      <c r="AQ1" s="12" t="s">
        <v>279</v>
      </c>
      <c r="AR1" s="11">
        <v>45292</v>
      </c>
      <c r="AS1" s="12" t="e">
        <f ca="1">NETWORKDAYS(AT1,AH15,AR1:AR72)</f>
        <v>#VALUE!</v>
      </c>
      <c r="AT1" s="11">
        <f ca="1">TODAY()</f>
        <v>45729</v>
      </c>
    </row>
    <row r="2" spans="1:46" ht="12.9" customHeight="1" x14ac:dyDescent="0.3">
      <c r="A2" s="191"/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3"/>
      <c r="AF2" s="10" t="s">
        <v>42</v>
      </c>
      <c r="AG2" s="12" t="s">
        <v>97</v>
      </c>
      <c r="AJ2" s="12" t="s">
        <v>36</v>
      </c>
      <c r="AK2" s="12" t="s">
        <v>36</v>
      </c>
      <c r="AL2" s="12" t="s">
        <v>36</v>
      </c>
      <c r="AN2" s="12" t="e">
        <f>DATEVALUE(AH16)</f>
        <v>#VALUE!</v>
      </c>
      <c r="AO2" s="12">
        <f>IF(ISERROR(AN2),99999,AN2)</f>
        <v>99999</v>
      </c>
      <c r="AQ2" s="12" t="s">
        <v>280</v>
      </c>
      <c r="AR2" s="11">
        <v>45293</v>
      </c>
      <c r="AS2" s="12" t="e">
        <f ca="1">IF(AND($AS$1&lt;=5,$AS$1&gt;=1),"※ご利用開始まで最短5営業日頂戴しております",IF($AS$1&lt;1,"※本日以降の日付をご入力ください",IF($AS$1&gt;=5,"")))</f>
        <v>#VALUE!</v>
      </c>
    </row>
    <row r="3" spans="1:46" ht="18" customHeight="1" x14ac:dyDescent="0.3">
      <c r="A3" s="14"/>
      <c r="B3" s="198" t="s">
        <v>74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5"/>
      <c r="X3" s="15"/>
      <c r="Y3" s="15"/>
      <c r="Z3" s="15"/>
      <c r="AA3" s="15"/>
      <c r="AB3" s="15"/>
      <c r="AC3" s="15"/>
      <c r="AD3" s="15"/>
      <c r="AE3" s="187" t="s">
        <v>300</v>
      </c>
      <c r="AF3" s="10" t="s">
        <v>52</v>
      </c>
      <c r="AG3" s="12" t="s">
        <v>98</v>
      </c>
      <c r="AJ3" s="12">
        <v>2025</v>
      </c>
      <c r="AK3" s="12">
        <v>1</v>
      </c>
      <c r="AL3" s="12">
        <v>1</v>
      </c>
      <c r="AM3" s="12" t="str">
        <f>IF(OR(E10=1,E10=3,E10=5,E10=7,E10=8,E10=10,E10=12),"31日","30日")</f>
        <v>30日</v>
      </c>
      <c r="AQ3" s="12" t="s">
        <v>280</v>
      </c>
      <c r="AR3" s="11">
        <v>45294</v>
      </c>
      <c r="AS3" s="12" t="e">
        <f ca="1">IF(AND($AS$1&lt;=5,$AS$1&gt;=1),1,0)</f>
        <v>#VALUE!</v>
      </c>
    </row>
    <row r="4" spans="1:46" ht="5.0999999999999996" customHeight="1" x14ac:dyDescent="0.3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6"/>
      <c r="AF4" s="10" t="s">
        <v>53</v>
      </c>
      <c r="AG4" s="17">
        <f>B10</f>
        <v>2025</v>
      </c>
      <c r="AJ4" s="12">
        <v>2026</v>
      </c>
      <c r="AK4" s="12">
        <v>2</v>
      </c>
      <c r="AL4" s="12">
        <v>2</v>
      </c>
      <c r="AM4" s="12" t="str">
        <f>IF(OR(E13=1,E13=3,E13=5,E13=7,E13=8,E13=10,E13=12),"31日","30日")</f>
        <v>30日</v>
      </c>
      <c r="AQ4" s="12" t="s">
        <v>281</v>
      </c>
      <c r="AR4" s="11">
        <v>45299</v>
      </c>
    </row>
    <row r="5" spans="1:46" ht="5.0999999999999996" customHeight="1" thickBot="1" x14ac:dyDescent="0.35">
      <c r="A5" s="14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8"/>
      <c r="AF5" s="10" t="s">
        <v>42</v>
      </c>
      <c r="AG5" s="17" t="str">
        <f>E10</f>
        <v>選択</v>
      </c>
      <c r="AJ5" s="12">
        <v>2027</v>
      </c>
      <c r="AK5" s="12">
        <v>3</v>
      </c>
      <c r="AL5" s="12">
        <v>3</v>
      </c>
      <c r="AM5" s="12" t="str">
        <f>IF(OR(O13=1,O13=3,O13=5,O13=7,O13=8,O13=10,O13=12),"31日","30日")</f>
        <v>30日</v>
      </c>
      <c r="AQ5" s="12" t="s">
        <v>282</v>
      </c>
      <c r="AR5" s="11">
        <v>45333</v>
      </c>
    </row>
    <row r="6" spans="1:46" ht="24.9" customHeight="1" thickBot="1" x14ac:dyDescent="0.35">
      <c r="A6" s="14"/>
      <c r="B6" s="15" t="s">
        <v>34</v>
      </c>
      <c r="C6" s="15"/>
      <c r="D6" s="201" t="s">
        <v>129</v>
      </c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15" t="s">
        <v>33</v>
      </c>
      <c r="V6" s="19"/>
      <c r="W6" s="20"/>
      <c r="X6" s="21"/>
      <c r="Y6" s="21"/>
      <c r="Z6" s="21"/>
      <c r="AA6" s="21"/>
      <c r="AB6" s="21"/>
      <c r="AC6" s="21"/>
      <c r="AD6" s="21"/>
      <c r="AE6" s="22"/>
      <c r="AF6" s="10" t="s">
        <v>11</v>
      </c>
      <c r="AG6" s="23">
        <f>B13</f>
        <v>2025</v>
      </c>
      <c r="AH6" s="12">
        <f>IF(D6="企業名　作業所　企業体などの名称を、この枠内に記入して下さい",0,1)</f>
        <v>1</v>
      </c>
      <c r="AJ6" s="12">
        <v>2028</v>
      </c>
      <c r="AK6" s="12">
        <v>4</v>
      </c>
      <c r="AL6" s="12">
        <v>4</v>
      </c>
      <c r="AM6" s="10" t="s">
        <v>38</v>
      </c>
      <c r="AN6" s="11">
        <v>46112</v>
      </c>
      <c r="AQ6" s="12" t="s">
        <v>283</v>
      </c>
      <c r="AR6" s="11">
        <v>45334</v>
      </c>
      <c r="AS6" s="12" t="e">
        <f ca="1">IF(OR(AF20=0,AS3=1),45000,30000)+IF(AG32=1,30000,0)+IF(AG41=1,125000,0)</f>
        <v>#VALUE!</v>
      </c>
    </row>
    <row r="7" spans="1:46" ht="15" x14ac:dyDescent="0.3">
      <c r="A7" s="14"/>
      <c r="B7" s="24" t="s">
        <v>272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25"/>
      <c r="X7" s="15"/>
      <c r="Y7" s="15"/>
      <c r="Z7" s="15"/>
      <c r="AA7" s="15"/>
      <c r="AB7" s="15"/>
      <c r="AC7" s="15"/>
      <c r="AD7" s="15"/>
      <c r="AE7" s="18"/>
      <c r="AF7" s="10" t="s">
        <v>25</v>
      </c>
      <c r="AG7" s="26" t="str">
        <f>E13</f>
        <v>選択</v>
      </c>
      <c r="AJ7" s="12">
        <v>2029</v>
      </c>
      <c r="AK7" s="12">
        <v>5</v>
      </c>
      <c r="AL7" s="12">
        <v>5</v>
      </c>
      <c r="AM7" s="10" t="s">
        <v>9</v>
      </c>
      <c r="AN7" s="11">
        <f ca="1">TODAY()</f>
        <v>45729</v>
      </c>
      <c r="AQ7" s="12" t="s">
        <v>284</v>
      </c>
      <c r="AR7" s="11">
        <v>45345</v>
      </c>
    </row>
    <row r="8" spans="1:46" ht="4.5" customHeight="1" x14ac:dyDescent="0.3">
      <c r="A8" s="14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27"/>
      <c r="V8" s="27"/>
      <c r="W8" s="27"/>
      <c r="X8" s="27"/>
      <c r="Y8" s="27"/>
      <c r="Z8" s="27"/>
      <c r="AA8" s="27"/>
      <c r="AB8" s="27"/>
      <c r="AC8" s="27"/>
      <c r="AD8" s="27"/>
      <c r="AE8" s="18"/>
      <c r="AF8" s="10" t="s">
        <v>267</v>
      </c>
      <c r="AG8" s="26" t="str">
        <f>H13</f>
        <v>選択</v>
      </c>
      <c r="AJ8" s="12">
        <v>2030</v>
      </c>
      <c r="AK8" s="12">
        <v>6</v>
      </c>
      <c r="AL8" s="12">
        <v>6</v>
      </c>
      <c r="AN8" s="12">
        <f ca="1">IF(AN6&gt;=AN7,1,0)</f>
        <v>1</v>
      </c>
      <c r="AQ8" s="12" t="s">
        <v>285</v>
      </c>
      <c r="AR8" s="11">
        <v>45371</v>
      </c>
    </row>
    <row r="9" spans="1:46" ht="13.5" customHeight="1" thickBot="1" x14ac:dyDescent="0.35">
      <c r="A9" s="14"/>
      <c r="B9" s="15" t="s">
        <v>135</v>
      </c>
      <c r="C9" s="15"/>
      <c r="D9" s="15"/>
      <c r="E9" s="15"/>
      <c r="F9" s="15"/>
      <c r="G9" s="15"/>
      <c r="H9" s="15"/>
      <c r="I9" s="15"/>
      <c r="J9" s="15"/>
      <c r="K9" s="15"/>
      <c r="L9" s="15" t="s">
        <v>3</v>
      </c>
      <c r="M9" s="15"/>
      <c r="N9" s="15"/>
      <c r="O9" s="15"/>
      <c r="P9" s="15"/>
      <c r="Q9" s="28"/>
      <c r="R9" s="199" t="s">
        <v>93</v>
      </c>
      <c r="S9" s="200"/>
      <c r="T9" s="200"/>
      <c r="U9" s="200"/>
      <c r="V9" s="200"/>
      <c r="W9" s="200"/>
      <c r="X9" s="200"/>
      <c r="Y9" s="200"/>
      <c r="Z9" s="200"/>
      <c r="AA9" s="200"/>
      <c r="AB9" s="200"/>
      <c r="AC9" s="200"/>
      <c r="AD9" s="29"/>
      <c r="AE9" s="30"/>
      <c r="AF9" s="10" t="s">
        <v>268</v>
      </c>
      <c r="AG9" s="26" t="str">
        <f>L13</f>
        <v>選択</v>
      </c>
      <c r="AH9" s="26">
        <f>B10</f>
        <v>2025</v>
      </c>
      <c r="AJ9" s="12">
        <v>2031</v>
      </c>
      <c r="AK9" s="12">
        <v>7</v>
      </c>
      <c r="AL9" s="12">
        <v>7</v>
      </c>
      <c r="AM9" s="11"/>
      <c r="AN9" s="12" t="str">
        <f ca="1">IF(AN8=1,"","この申込書は有効期限が過ぎておりますページ下部KIYOMASA公式サイトURLから最新版をダウンロード下さい")</f>
        <v/>
      </c>
      <c r="AQ9" s="12" t="s">
        <v>286</v>
      </c>
      <c r="AR9" s="11">
        <v>45411</v>
      </c>
    </row>
    <row r="10" spans="1:46" ht="15" customHeight="1" thickBot="1" x14ac:dyDescent="0.35">
      <c r="A10" s="14"/>
      <c r="B10" s="194">
        <v>2025</v>
      </c>
      <c r="C10" s="202"/>
      <c r="D10" s="15" t="s">
        <v>27</v>
      </c>
      <c r="E10" s="194" t="s">
        <v>36</v>
      </c>
      <c r="F10" s="195"/>
      <c r="G10" s="15" t="s">
        <v>28</v>
      </c>
      <c r="H10" s="196" t="s">
        <v>36</v>
      </c>
      <c r="I10" s="197"/>
      <c r="J10" s="15" t="s">
        <v>29</v>
      </c>
      <c r="K10" s="15"/>
      <c r="L10" s="209" t="s">
        <v>36</v>
      </c>
      <c r="M10" s="210"/>
      <c r="N10" s="210"/>
      <c r="O10" s="210"/>
      <c r="P10" s="211"/>
      <c r="Q10" s="28"/>
      <c r="R10" s="203"/>
      <c r="S10" s="204"/>
      <c r="T10" s="204"/>
      <c r="U10" s="204"/>
      <c r="V10" s="204"/>
      <c r="W10" s="204"/>
      <c r="X10" s="204"/>
      <c r="Y10" s="204"/>
      <c r="Z10" s="204"/>
      <c r="AA10" s="204"/>
      <c r="AB10" s="204"/>
      <c r="AC10" s="205"/>
      <c r="AD10" s="29"/>
      <c r="AE10" s="30"/>
      <c r="AF10" s="10" t="s">
        <v>63</v>
      </c>
      <c r="AG10" s="26" t="str">
        <f>O13</f>
        <v>選択</v>
      </c>
      <c r="AH10" s="26" t="str">
        <f>E10</f>
        <v>選択</v>
      </c>
      <c r="AJ10" s="12">
        <v>2032</v>
      </c>
      <c r="AK10" s="12">
        <v>8</v>
      </c>
      <c r="AL10" s="12">
        <v>8</v>
      </c>
      <c r="AM10" s="11"/>
      <c r="AO10" s="31" t="s">
        <v>36</v>
      </c>
      <c r="AQ10" s="12" t="s">
        <v>287</v>
      </c>
      <c r="AR10" s="11">
        <v>45415</v>
      </c>
      <c r="AS10" s="11"/>
    </row>
    <row r="11" spans="1:46" ht="12" customHeight="1" x14ac:dyDescent="0.3">
      <c r="A11" s="14"/>
      <c r="B11" s="19" t="str">
        <f ca="1">IF(AJ14=1,"","※お申込み日を本日以降にして下さい")</f>
        <v/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32"/>
      <c r="V11" s="32"/>
      <c r="W11" s="32"/>
      <c r="X11" s="32"/>
      <c r="Y11" s="32"/>
      <c r="Z11" s="32"/>
      <c r="AA11" s="32"/>
      <c r="AB11" s="32"/>
      <c r="AC11" s="20"/>
      <c r="AD11" s="20"/>
      <c r="AE11" s="30"/>
      <c r="AF11" s="10" t="s">
        <v>69</v>
      </c>
      <c r="AG11" s="26" t="str">
        <f>R13</f>
        <v>選択</v>
      </c>
      <c r="AH11" s="26" t="str">
        <f>H10</f>
        <v>選択</v>
      </c>
      <c r="AK11" s="12">
        <v>9</v>
      </c>
      <c r="AL11" s="12">
        <v>9</v>
      </c>
      <c r="AO11" s="12" t="s">
        <v>87</v>
      </c>
      <c r="AQ11" s="12" t="s">
        <v>288</v>
      </c>
      <c r="AR11" s="11">
        <v>45416</v>
      </c>
      <c r="AS11" s="11"/>
    </row>
    <row r="12" spans="1:46" ht="13.5" customHeight="1" thickBot="1" x14ac:dyDescent="0.35">
      <c r="A12" s="14"/>
      <c r="B12" s="15" t="s">
        <v>274</v>
      </c>
      <c r="C12" s="15"/>
      <c r="D12" s="15"/>
      <c r="E12" s="33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34"/>
      <c r="V12" s="35"/>
      <c r="W12" s="36"/>
      <c r="X12" s="28"/>
      <c r="Y12" s="37"/>
      <c r="Z12" s="37"/>
      <c r="AA12" s="37"/>
      <c r="AB12" s="38"/>
      <c r="AC12" s="37"/>
      <c r="AD12" s="37"/>
      <c r="AE12" s="39"/>
      <c r="AG12" s="40"/>
      <c r="AI12" s="41"/>
      <c r="AK12" s="12">
        <v>10</v>
      </c>
      <c r="AL12" s="12">
        <v>10</v>
      </c>
      <c r="AO12" s="12" t="s">
        <v>88</v>
      </c>
      <c r="AQ12" s="12" t="s">
        <v>289</v>
      </c>
      <c r="AR12" s="11">
        <v>45417</v>
      </c>
      <c r="AS12" s="11"/>
    </row>
    <row r="13" spans="1:46" ht="15" customHeight="1" thickBot="1" x14ac:dyDescent="0.35">
      <c r="A13" s="14"/>
      <c r="B13" s="194">
        <v>2025</v>
      </c>
      <c r="C13" s="195"/>
      <c r="D13" s="15" t="s">
        <v>27</v>
      </c>
      <c r="E13" s="194" t="s">
        <v>36</v>
      </c>
      <c r="F13" s="195"/>
      <c r="G13" s="15" t="s">
        <v>28</v>
      </c>
      <c r="H13" s="196" t="s">
        <v>36</v>
      </c>
      <c r="I13" s="197"/>
      <c r="J13" s="15" t="s">
        <v>29</v>
      </c>
      <c r="K13" s="15" t="s">
        <v>30</v>
      </c>
      <c r="L13" s="194" t="s">
        <v>36</v>
      </c>
      <c r="M13" s="202"/>
      <c r="N13" s="15" t="s">
        <v>27</v>
      </c>
      <c r="O13" s="194" t="s">
        <v>36</v>
      </c>
      <c r="P13" s="202"/>
      <c r="Q13" s="15" t="s">
        <v>28</v>
      </c>
      <c r="R13" s="196" t="s">
        <v>36</v>
      </c>
      <c r="S13" s="197"/>
      <c r="T13" s="15" t="s">
        <v>29</v>
      </c>
      <c r="U13" s="28"/>
      <c r="V13" s="28"/>
      <c r="W13" s="37"/>
      <c r="X13" s="37"/>
      <c r="Y13" s="37"/>
      <c r="Z13" s="37"/>
      <c r="AA13" s="37"/>
      <c r="AB13" s="42"/>
      <c r="AC13" s="43"/>
      <c r="AD13" s="37"/>
      <c r="AE13" s="39"/>
      <c r="AG13" s="12" t="s">
        <v>10</v>
      </c>
      <c r="AI13" s="44"/>
      <c r="AJ13" s="12">
        <f>IF(AI15&gt;AI13,1,0)</f>
        <v>0</v>
      </c>
      <c r="AK13" s="12">
        <v>11</v>
      </c>
      <c r="AL13" s="12">
        <v>11</v>
      </c>
      <c r="AO13" s="12" t="s">
        <v>91</v>
      </c>
      <c r="AQ13" s="12" t="s">
        <v>283</v>
      </c>
      <c r="AR13" s="11">
        <v>45418</v>
      </c>
      <c r="AS13" s="11"/>
    </row>
    <row r="14" spans="1:46" ht="12" customHeight="1" x14ac:dyDescent="0.3">
      <c r="A14" s="14"/>
      <c r="B14" s="19" t="str">
        <f ca="1">IF(ISERROR(AS2),"",AS2)</f>
        <v/>
      </c>
      <c r="C14" s="15"/>
      <c r="D14" s="15"/>
      <c r="E14" s="15"/>
      <c r="F14" s="15"/>
      <c r="G14" s="15"/>
      <c r="H14" s="15"/>
      <c r="I14" s="15"/>
      <c r="J14" s="15"/>
      <c r="K14" s="15"/>
      <c r="L14" s="19" t="str">
        <f>IF(AO1&lt;=AO2,"","※終了日を開始日より後にして下さい")</f>
        <v/>
      </c>
      <c r="M14" s="15"/>
      <c r="N14" s="15"/>
      <c r="O14" s="15"/>
      <c r="P14" s="15"/>
      <c r="Q14" s="15"/>
      <c r="R14" s="15"/>
      <c r="S14" s="15"/>
      <c r="T14" s="15"/>
      <c r="U14" s="35"/>
      <c r="V14" s="35"/>
      <c r="W14" s="27"/>
      <c r="X14" s="27"/>
      <c r="Y14" s="27"/>
      <c r="Z14" s="27"/>
      <c r="AA14" s="45"/>
      <c r="AB14" s="45"/>
      <c r="AC14" s="45"/>
      <c r="AD14" s="45"/>
      <c r="AE14" s="46"/>
      <c r="AG14" s="12" t="str">
        <f>CONCATENATE(AH9,AG13,AH10,AG13,AH11)</f>
        <v>2025/選択/選択</v>
      </c>
      <c r="AH14" s="11" t="e">
        <f>DATEVALUE(AG14)</f>
        <v>#VALUE!</v>
      </c>
      <c r="AI14" s="12" t="str">
        <f>IF(ISERROR(AH14),"",AH14)</f>
        <v/>
      </c>
      <c r="AJ14" s="12">
        <f ca="1">IF(AI14&gt;=AN7,1,0)</f>
        <v>1</v>
      </c>
      <c r="AK14" s="12">
        <v>12</v>
      </c>
      <c r="AL14" s="12">
        <v>12</v>
      </c>
      <c r="AO14" s="12" t="s">
        <v>0</v>
      </c>
      <c r="AQ14" s="12" t="s">
        <v>290</v>
      </c>
      <c r="AR14" s="11">
        <v>45488</v>
      </c>
    </row>
    <row r="15" spans="1:46" ht="12.9" customHeight="1" thickBot="1" x14ac:dyDescent="0.35">
      <c r="A15" s="14"/>
      <c r="B15" s="15" t="s">
        <v>275</v>
      </c>
      <c r="C15" s="15"/>
      <c r="D15" s="15"/>
      <c r="E15" s="15"/>
      <c r="F15" s="15"/>
      <c r="G15" s="15"/>
      <c r="H15" s="15"/>
      <c r="I15" s="15"/>
      <c r="J15" s="15" t="s">
        <v>31</v>
      </c>
      <c r="K15" s="15"/>
      <c r="L15" s="47"/>
      <c r="M15" s="47"/>
      <c r="N15" s="15"/>
      <c r="O15" s="15"/>
      <c r="P15" s="15"/>
      <c r="Q15" s="15"/>
      <c r="R15" s="15" t="s">
        <v>37</v>
      </c>
      <c r="S15" s="15"/>
      <c r="T15" s="15"/>
      <c r="U15" s="15"/>
      <c r="V15" s="15"/>
      <c r="W15" s="15" t="s">
        <v>32</v>
      </c>
      <c r="X15" s="15"/>
      <c r="Y15" s="15"/>
      <c r="Z15" s="15"/>
      <c r="AA15" s="45"/>
      <c r="AB15" s="45"/>
      <c r="AC15" s="45"/>
      <c r="AD15" s="45"/>
      <c r="AE15" s="46"/>
      <c r="AG15" s="48" t="str">
        <f>CONCATENATE(AG6,AG13,AG7)</f>
        <v>2025/選択</v>
      </c>
      <c r="AH15" s="12" t="str">
        <f>CONCATENATE(AG6,AG13,AG7,AG13,AG8)</f>
        <v>2025/選択/選択</v>
      </c>
      <c r="AI15" s="12" t="str">
        <f>IF(ISERROR(AI16),"",AI16)</f>
        <v/>
      </c>
      <c r="AJ15" s="12">
        <f ca="1">IF(AI15&gt;AN7,1,0)</f>
        <v>1</v>
      </c>
      <c r="AL15" s="12">
        <v>13</v>
      </c>
      <c r="AM15" s="10" t="s">
        <v>39</v>
      </c>
      <c r="AN15" s="12" t="e">
        <f>DATEVALUE(AH15)</f>
        <v>#VALUE!</v>
      </c>
      <c r="AO15" s="12" t="s">
        <v>1</v>
      </c>
      <c r="AQ15" s="12" t="s">
        <v>291</v>
      </c>
      <c r="AR15" s="11">
        <v>45515</v>
      </c>
    </row>
    <row r="16" spans="1:46" ht="12.9" customHeight="1" thickBot="1" x14ac:dyDescent="0.35">
      <c r="A16" s="14"/>
      <c r="B16" s="206"/>
      <c r="C16" s="207"/>
      <c r="D16" s="207"/>
      <c r="E16" s="207"/>
      <c r="F16" s="207"/>
      <c r="G16" s="207"/>
      <c r="H16" s="208"/>
      <c r="I16" s="15"/>
      <c r="J16" s="206"/>
      <c r="K16" s="207"/>
      <c r="L16" s="207"/>
      <c r="M16" s="207"/>
      <c r="N16" s="207"/>
      <c r="O16" s="207"/>
      <c r="P16" s="208"/>
      <c r="Q16" s="15"/>
      <c r="R16" s="206"/>
      <c r="S16" s="207"/>
      <c r="T16" s="207"/>
      <c r="U16" s="208"/>
      <c r="V16" s="15"/>
      <c r="W16" s="206"/>
      <c r="X16" s="207"/>
      <c r="Y16" s="207"/>
      <c r="Z16" s="207"/>
      <c r="AA16" s="207"/>
      <c r="AB16" s="207"/>
      <c r="AC16" s="208"/>
      <c r="AD16" s="15"/>
      <c r="AE16" s="18"/>
      <c r="AG16" s="48" t="str">
        <f>CONCATENATE(AG9,AG13,AG10)</f>
        <v>選択/選択</v>
      </c>
      <c r="AH16" s="12" t="str">
        <f>CONCATENATE(L13,AG13,O13,AG13,R13)</f>
        <v>選択/選択/選択</v>
      </c>
      <c r="AI16" s="12" t="e">
        <f>DATEVALUE(CONCATENATE(AG6,AG13,AG7,AG13,AG8))</f>
        <v>#VALUE!</v>
      </c>
      <c r="AL16" s="12">
        <v>14</v>
      </c>
      <c r="AM16" s="10" t="s">
        <v>40</v>
      </c>
      <c r="AN16" s="12" t="e">
        <f>DATEVALUE(AH16)</f>
        <v>#VALUE!</v>
      </c>
      <c r="AO16" s="12" t="s">
        <v>56</v>
      </c>
      <c r="AQ16" s="12" t="s">
        <v>283</v>
      </c>
      <c r="AR16" s="11">
        <v>45516</v>
      </c>
    </row>
    <row r="17" spans="1:44" ht="12.9" customHeight="1" thickBot="1" x14ac:dyDescent="0.35">
      <c r="A17" s="14"/>
      <c r="B17" s="15" t="s">
        <v>96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77" t="s">
        <v>99</v>
      </c>
      <c r="V17" s="15"/>
      <c r="W17" s="15"/>
      <c r="X17" s="15"/>
      <c r="Y17" s="15"/>
      <c r="Z17" s="15" t="s">
        <v>90</v>
      </c>
      <c r="AA17" s="15"/>
      <c r="AB17" s="15"/>
      <c r="AC17" s="15"/>
      <c r="AD17" s="15"/>
      <c r="AE17" s="18"/>
      <c r="AF17" s="17"/>
      <c r="AG17" s="48" t="str">
        <f>CONCATENATE(AG4,AG13,AG5)</f>
        <v>2025/選択</v>
      </c>
      <c r="AH17" s="50"/>
      <c r="AI17" s="11"/>
      <c r="AL17" s="12">
        <v>15</v>
      </c>
      <c r="AM17" s="51" t="s">
        <v>41</v>
      </c>
      <c r="AN17" s="12" t="e">
        <f ca="1">IF(AN15&gt;AN7,1,0)</f>
        <v>#VALUE!</v>
      </c>
      <c r="AO17" s="12" t="s">
        <v>6</v>
      </c>
      <c r="AQ17" s="12" t="s">
        <v>292</v>
      </c>
      <c r="AR17" s="11">
        <v>45551</v>
      </c>
    </row>
    <row r="18" spans="1:44" ht="12.9" customHeight="1" thickBot="1" x14ac:dyDescent="0.35">
      <c r="A18" s="14"/>
      <c r="B18" s="206" t="s">
        <v>133</v>
      </c>
      <c r="C18" s="207"/>
      <c r="D18" s="207"/>
      <c r="E18" s="207"/>
      <c r="F18" s="207"/>
      <c r="G18" s="207"/>
      <c r="H18" s="207"/>
      <c r="I18" s="207"/>
      <c r="J18" s="207"/>
      <c r="K18" s="207"/>
      <c r="L18" s="207"/>
      <c r="M18" s="207"/>
      <c r="N18" s="207"/>
      <c r="O18" s="207"/>
      <c r="P18" s="207"/>
      <c r="Q18" s="207"/>
      <c r="R18" s="207"/>
      <c r="S18" s="208"/>
      <c r="T18" s="15"/>
      <c r="U18" s="235"/>
      <c r="V18" s="236"/>
      <c r="W18" s="236"/>
      <c r="X18" s="237"/>
      <c r="Y18" s="15"/>
      <c r="Z18" s="235"/>
      <c r="AA18" s="236"/>
      <c r="AB18" s="236"/>
      <c r="AC18" s="237"/>
      <c r="AD18" s="15"/>
      <c r="AE18" s="18"/>
      <c r="AF18" s="17"/>
      <c r="AG18" s="52"/>
      <c r="AH18" s="50"/>
      <c r="AL18" s="12">
        <v>16</v>
      </c>
      <c r="AO18" s="52" t="s">
        <v>12</v>
      </c>
      <c r="AQ18" s="12" t="s">
        <v>293</v>
      </c>
      <c r="AR18" s="11">
        <v>45557</v>
      </c>
    </row>
    <row r="19" spans="1:44" ht="12.9" customHeight="1" thickBot="1" x14ac:dyDescent="0.35">
      <c r="A19" s="14"/>
      <c r="B19" s="15" t="s">
        <v>23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 t="s">
        <v>2</v>
      </c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8"/>
      <c r="AF19" s="17"/>
      <c r="AH19" s="11"/>
      <c r="AL19" s="12">
        <v>17</v>
      </c>
      <c r="AO19" s="52" t="s">
        <v>13</v>
      </c>
      <c r="AQ19" s="12" t="s">
        <v>283</v>
      </c>
      <c r="AR19" s="11">
        <v>45558</v>
      </c>
    </row>
    <row r="20" spans="1:44" ht="12.9" customHeight="1" thickBot="1" x14ac:dyDescent="0.35">
      <c r="A20" s="14"/>
      <c r="B20" s="206"/>
      <c r="C20" s="242"/>
      <c r="D20" s="242"/>
      <c r="E20" s="242"/>
      <c r="F20" s="242"/>
      <c r="G20" s="242"/>
      <c r="H20" s="242"/>
      <c r="I20" s="242"/>
      <c r="J20" s="242"/>
      <c r="K20" s="242"/>
      <c r="L20" s="242"/>
      <c r="M20" s="242"/>
      <c r="N20" s="243"/>
      <c r="O20" s="53"/>
      <c r="P20" s="206"/>
      <c r="Q20" s="207"/>
      <c r="R20" s="207"/>
      <c r="S20" s="207"/>
      <c r="T20" s="207"/>
      <c r="U20" s="207"/>
      <c r="V20" s="207"/>
      <c r="W20" s="207"/>
      <c r="X20" s="207"/>
      <c r="Y20" s="207"/>
      <c r="Z20" s="207"/>
      <c r="AA20" s="207"/>
      <c r="AB20" s="207"/>
      <c r="AC20" s="208"/>
      <c r="AD20" s="54"/>
      <c r="AE20" s="18"/>
      <c r="AL20" s="12">
        <v>18</v>
      </c>
      <c r="AO20" s="12" t="s">
        <v>72</v>
      </c>
      <c r="AQ20" s="12" t="s">
        <v>294</v>
      </c>
      <c r="AR20" s="11">
        <v>45579</v>
      </c>
    </row>
    <row r="21" spans="1:44" ht="12.9" customHeight="1" thickBot="1" x14ac:dyDescent="0.35">
      <c r="A21" s="14"/>
      <c r="B21" s="55" t="s">
        <v>14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55" t="s">
        <v>15</v>
      </c>
      <c r="Q21" s="15"/>
      <c r="R21" s="15"/>
      <c r="S21" s="15"/>
      <c r="T21" s="15"/>
      <c r="U21" s="15"/>
      <c r="V21" s="15"/>
      <c r="W21" s="15"/>
      <c r="X21" s="15"/>
      <c r="Y21" s="15"/>
      <c r="Z21" s="180" t="s">
        <v>89</v>
      </c>
      <c r="AA21" s="15"/>
      <c r="AB21" s="15"/>
      <c r="AC21" s="15"/>
      <c r="AD21" s="15"/>
      <c r="AE21" s="18"/>
      <c r="AL21" s="12">
        <v>19</v>
      </c>
      <c r="AO21" s="12" t="s">
        <v>4</v>
      </c>
      <c r="AQ21" s="12" t="s">
        <v>295</v>
      </c>
      <c r="AR21" s="11">
        <v>45599</v>
      </c>
    </row>
    <row r="22" spans="1:44" ht="12.9" customHeight="1" thickBot="1" x14ac:dyDescent="0.35">
      <c r="A22" s="14"/>
      <c r="B22" s="244" t="s">
        <v>95</v>
      </c>
      <c r="C22" s="245"/>
      <c r="D22" s="245"/>
      <c r="E22" s="245"/>
      <c r="F22" s="245"/>
      <c r="G22" s="245"/>
      <c r="H22" s="245"/>
      <c r="I22" s="245"/>
      <c r="J22" s="245"/>
      <c r="K22" s="245"/>
      <c r="L22" s="245"/>
      <c r="M22" s="245"/>
      <c r="N22" s="246"/>
      <c r="O22" s="15"/>
      <c r="P22" s="206"/>
      <c r="Q22" s="207"/>
      <c r="R22" s="207"/>
      <c r="S22" s="207"/>
      <c r="T22" s="207"/>
      <c r="U22" s="207"/>
      <c r="V22" s="207"/>
      <c r="W22" s="207"/>
      <c r="X22" s="208"/>
      <c r="Y22" s="54"/>
      <c r="Z22" s="235"/>
      <c r="AA22" s="236"/>
      <c r="AB22" s="236"/>
      <c r="AC22" s="237"/>
      <c r="AD22" s="54"/>
      <c r="AE22" s="18"/>
      <c r="AL22" s="12">
        <v>20</v>
      </c>
      <c r="AO22" s="52"/>
      <c r="AQ22" s="12" t="s">
        <v>296</v>
      </c>
      <c r="AR22" s="11">
        <v>45600</v>
      </c>
    </row>
    <row r="23" spans="1:44" ht="12.9" customHeight="1" x14ac:dyDescent="0.3">
      <c r="A23" s="14"/>
      <c r="B23" s="15"/>
      <c r="C23" s="15"/>
      <c r="D23" s="15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18"/>
      <c r="AF23" s="10" t="str">
        <f>IF(B28="●","①","②")</f>
        <v>②</v>
      </c>
      <c r="AL23" s="12">
        <v>21</v>
      </c>
      <c r="AO23" s="52"/>
      <c r="AQ23" s="12" t="s">
        <v>297</v>
      </c>
      <c r="AR23" s="11">
        <v>45619</v>
      </c>
    </row>
    <row r="24" spans="1:44" ht="12.9" customHeight="1" x14ac:dyDescent="0.3">
      <c r="A24" s="14"/>
      <c r="B24" s="15"/>
      <c r="C24" s="15"/>
      <c r="D24" s="15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18"/>
      <c r="AF24" s="57" t="s">
        <v>67</v>
      </c>
      <c r="AL24" s="12">
        <v>22</v>
      </c>
      <c r="AN24" s="11"/>
      <c r="AQ24" s="12" t="s">
        <v>298</v>
      </c>
      <c r="AR24" s="11">
        <v>45655</v>
      </c>
    </row>
    <row r="25" spans="1:44" ht="15" customHeight="1" x14ac:dyDescent="0.35">
      <c r="A25" s="14"/>
      <c r="B25" s="181" t="s">
        <v>273</v>
      </c>
      <c r="C25" s="15"/>
      <c r="D25" s="15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9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8"/>
      <c r="AF25" s="57" t="s">
        <v>68</v>
      </c>
      <c r="AL25" s="12">
        <v>23</v>
      </c>
      <c r="AQ25" s="12" t="s">
        <v>298</v>
      </c>
      <c r="AR25" s="11">
        <v>45656</v>
      </c>
    </row>
    <row r="26" spans="1:44" ht="12.9" customHeight="1" thickBot="1" x14ac:dyDescent="0.4">
      <c r="A26" s="14"/>
      <c r="B26" s="58"/>
      <c r="C26" s="15"/>
      <c r="D26" s="15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9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8"/>
      <c r="AF26" s="57"/>
      <c r="AL26" s="12">
        <v>24</v>
      </c>
      <c r="AQ26" s="12" t="s">
        <v>299</v>
      </c>
      <c r="AR26" s="11">
        <v>45657</v>
      </c>
    </row>
    <row r="27" spans="1:44" ht="12.9" customHeight="1" thickBot="1" x14ac:dyDescent="0.35">
      <c r="A27" s="14"/>
      <c r="B27" s="223" t="s">
        <v>138</v>
      </c>
      <c r="C27" s="223"/>
      <c r="D27" s="223"/>
      <c r="E27" s="223"/>
      <c r="F27" s="223"/>
      <c r="G27" s="223"/>
      <c r="H27" s="223"/>
      <c r="I27" s="223"/>
      <c r="J27" s="223"/>
      <c r="K27" s="224" t="s">
        <v>140</v>
      </c>
      <c r="L27" s="225"/>
      <c r="M27" s="225"/>
      <c r="N27" s="225"/>
      <c r="O27" s="225"/>
      <c r="P27" s="226"/>
      <c r="Q27" s="15"/>
      <c r="R27" s="60" t="s">
        <v>77</v>
      </c>
      <c r="S27" s="15"/>
      <c r="T27" s="15"/>
      <c r="U27" s="15"/>
      <c r="V27" s="15"/>
      <c r="W27" s="15"/>
      <c r="X27" s="15"/>
      <c r="Y27" s="15"/>
      <c r="Z27" s="15"/>
      <c r="AA27" s="61"/>
      <c r="AB27" s="15"/>
      <c r="AC27" s="15"/>
      <c r="AD27" s="15"/>
      <c r="AE27" s="18"/>
      <c r="AF27" s="10">
        <f>IF(AF23="①",1,IF(AF23="②",2,3))</f>
        <v>2</v>
      </c>
      <c r="AH27" s="12" t="str">
        <f>IF(AF27=1,"プロフェッショナル","スタンダード")</f>
        <v>スタンダード</v>
      </c>
      <c r="AL27" s="12">
        <v>25</v>
      </c>
      <c r="AQ27" s="12" t="s">
        <v>279</v>
      </c>
      <c r="AR27" s="11">
        <v>45658</v>
      </c>
    </row>
    <row r="28" spans="1:44" ht="12.9" customHeight="1" x14ac:dyDescent="0.3">
      <c r="A28" s="14"/>
      <c r="B28" s="219" t="s">
        <v>137</v>
      </c>
      <c r="C28" s="220"/>
      <c r="D28" s="220"/>
      <c r="E28" s="220"/>
      <c r="F28" s="220"/>
      <c r="G28" s="220"/>
      <c r="H28" s="220"/>
      <c r="I28" s="220"/>
      <c r="J28" s="220"/>
      <c r="K28" s="238" t="s">
        <v>144</v>
      </c>
      <c r="L28" s="239"/>
      <c r="M28" s="239"/>
      <c r="N28" s="239"/>
      <c r="O28" s="227" t="s">
        <v>142</v>
      </c>
      <c r="P28" s="228"/>
      <c r="Q28" s="28"/>
      <c r="R28" s="60" t="s">
        <v>73</v>
      </c>
      <c r="S28" s="28"/>
      <c r="T28" s="24"/>
      <c r="U28" s="24"/>
      <c r="V28" s="24"/>
      <c r="W28" s="24"/>
      <c r="X28" s="24"/>
      <c r="Y28" s="24"/>
      <c r="Z28" s="62"/>
      <c r="AA28" s="63"/>
      <c r="AB28" s="64"/>
      <c r="AC28" s="15"/>
      <c r="AD28" s="15"/>
      <c r="AE28" s="18"/>
      <c r="AF28" s="17" t="s">
        <v>52</v>
      </c>
      <c r="AH28" s="12" t="e">
        <f>CONCATENATE(AH27,AH34,AH36,AH33)</f>
        <v>#REF!</v>
      </c>
      <c r="AL28" s="12">
        <v>26</v>
      </c>
      <c r="AQ28" s="12" t="s">
        <v>280</v>
      </c>
      <c r="AR28" s="11">
        <v>45659</v>
      </c>
    </row>
    <row r="29" spans="1:44" ht="12.9" customHeight="1" thickBot="1" x14ac:dyDescent="0.35">
      <c r="A29" s="14"/>
      <c r="B29" s="221"/>
      <c r="C29" s="222"/>
      <c r="D29" s="222"/>
      <c r="E29" s="222"/>
      <c r="F29" s="222"/>
      <c r="G29" s="222"/>
      <c r="H29" s="222"/>
      <c r="I29" s="222"/>
      <c r="J29" s="222"/>
      <c r="K29" s="240"/>
      <c r="L29" s="241"/>
      <c r="M29" s="241"/>
      <c r="N29" s="241"/>
      <c r="O29" s="229"/>
      <c r="P29" s="230"/>
      <c r="Q29" s="28"/>
      <c r="R29" s="28"/>
      <c r="S29" s="28"/>
      <c r="T29" s="24"/>
      <c r="U29" s="24"/>
      <c r="V29" s="24"/>
      <c r="W29" s="24"/>
      <c r="X29" s="24"/>
      <c r="Y29" s="24"/>
      <c r="Z29" s="62"/>
      <c r="AA29" s="65"/>
      <c r="AB29" s="64"/>
      <c r="AC29" s="15"/>
      <c r="AD29" s="15"/>
      <c r="AE29" s="18"/>
      <c r="AF29" s="10" t="s">
        <v>53</v>
      </c>
      <c r="AL29" s="12">
        <v>27</v>
      </c>
      <c r="AQ29" s="12" t="s">
        <v>280</v>
      </c>
      <c r="AR29" s="11">
        <v>45660</v>
      </c>
    </row>
    <row r="30" spans="1:44" ht="15" customHeight="1" x14ac:dyDescent="0.3">
      <c r="A30" s="14"/>
      <c r="B30" s="219" t="s">
        <v>139</v>
      </c>
      <c r="C30" s="220"/>
      <c r="D30" s="220"/>
      <c r="E30" s="220"/>
      <c r="F30" s="220"/>
      <c r="G30" s="220"/>
      <c r="H30" s="220"/>
      <c r="I30" s="220"/>
      <c r="J30" s="220"/>
      <c r="K30" s="238" t="s">
        <v>220</v>
      </c>
      <c r="L30" s="239"/>
      <c r="M30" s="239"/>
      <c r="N30" s="239"/>
      <c r="O30" s="227" t="s">
        <v>143</v>
      </c>
      <c r="P30" s="228"/>
      <c r="Q30" s="28"/>
      <c r="R30" s="217" t="s">
        <v>278</v>
      </c>
      <c r="S30" s="218"/>
      <c r="T30" s="218"/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  <c r="AE30" s="18"/>
      <c r="AL30" s="12">
        <v>28</v>
      </c>
      <c r="AQ30" s="12" t="s">
        <v>281</v>
      </c>
      <c r="AR30" s="11">
        <v>45670</v>
      </c>
    </row>
    <row r="31" spans="1:44" ht="12.9" customHeight="1" thickBot="1" x14ac:dyDescent="0.35">
      <c r="A31" s="14"/>
      <c r="B31" s="221"/>
      <c r="C31" s="222"/>
      <c r="D31" s="222"/>
      <c r="E31" s="222"/>
      <c r="F31" s="222"/>
      <c r="G31" s="222"/>
      <c r="H31" s="222"/>
      <c r="I31" s="222"/>
      <c r="J31" s="222"/>
      <c r="K31" s="240"/>
      <c r="L31" s="241"/>
      <c r="M31" s="241"/>
      <c r="N31" s="241"/>
      <c r="O31" s="229"/>
      <c r="P31" s="230"/>
      <c r="Q31" s="2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18"/>
      <c r="AF31" s="10" t="s">
        <v>78</v>
      </c>
      <c r="AG31" s="12" t="e">
        <f>IF(#REF!="●",1,0)</f>
        <v>#REF!</v>
      </c>
      <c r="AL31" s="12">
        <v>29</v>
      </c>
      <c r="AQ31" s="12" t="s">
        <v>282</v>
      </c>
      <c r="AR31" s="11">
        <v>45699</v>
      </c>
    </row>
    <row r="32" spans="1:44" ht="12.9" customHeight="1" x14ac:dyDescent="0.3">
      <c r="A32" s="14"/>
      <c r="B32" s="28"/>
      <c r="C32" s="28"/>
      <c r="D32" s="28"/>
      <c r="E32" s="28"/>
      <c r="F32" s="28"/>
      <c r="G32" s="28"/>
      <c r="H32" s="28"/>
      <c r="I32" s="28"/>
      <c r="J32" s="66"/>
      <c r="K32" s="67"/>
      <c r="L32" s="68"/>
      <c r="M32" s="69"/>
      <c r="N32" s="70"/>
      <c r="O32" s="70"/>
      <c r="P32" s="71"/>
      <c r="Q32" s="71"/>
      <c r="R32" s="71"/>
      <c r="S32" s="71"/>
      <c r="T32" s="71"/>
      <c r="U32" s="71"/>
      <c r="V32" s="71"/>
      <c r="W32" s="72"/>
      <c r="X32" s="72"/>
      <c r="Y32" s="72"/>
      <c r="Z32" s="73"/>
      <c r="AA32" s="69"/>
      <c r="AB32" s="74"/>
      <c r="AC32" s="15"/>
      <c r="AD32" s="15"/>
      <c r="AE32" s="18"/>
      <c r="AF32" s="10" t="s">
        <v>82</v>
      </c>
      <c r="AG32" s="12" t="e">
        <f>IF(#REF!="●",1,0)</f>
        <v>#REF!</v>
      </c>
      <c r="AH32" s="75"/>
      <c r="AL32" s="12">
        <v>30</v>
      </c>
      <c r="AQ32" s="12" t="s">
        <v>284</v>
      </c>
      <c r="AR32" s="11">
        <v>45711</v>
      </c>
    </row>
    <row r="33" spans="1:44" ht="12.9" customHeight="1" x14ac:dyDescent="0.3">
      <c r="A33" s="14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15"/>
      <c r="M33" s="69"/>
      <c r="N33" s="15"/>
      <c r="O33" s="15"/>
      <c r="P33" s="216"/>
      <c r="Q33" s="216"/>
      <c r="R33" s="216"/>
      <c r="S33" s="216"/>
      <c r="T33" s="216"/>
      <c r="U33" s="216"/>
      <c r="V33" s="216"/>
      <c r="W33" s="214"/>
      <c r="X33" s="214"/>
      <c r="Y33" s="214"/>
      <c r="Z33" s="15"/>
      <c r="AA33" s="69"/>
      <c r="AB33" s="15"/>
      <c r="AC33" s="15"/>
      <c r="AD33" s="15"/>
      <c r="AE33" s="18"/>
      <c r="AF33" s="10" t="s">
        <v>80</v>
      </c>
      <c r="AG33" s="12" t="e">
        <f>IF(#REF!="●",1,0)</f>
        <v>#REF!</v>
      </c>
      <c r="AH33" s="12" t="e">
        <f>IF(AG33=0,"","+津波")</f>
        <v>#REF!</v>
      </c>
      <c r="AL33" s="12">
        <v>31</v>
      </c>
      <c r="AQ33" s="12" t="s">
        <v>296</v>
      </c>
      <c r="AR33" s="11">
        <v>45712</v>
      </c>
    </row>
    <row r="34" spans="1:44" ht="12.9" customHeight="1" x14ac:dyDescent="0.3">
      <c r="A34" s="14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8"/>
      <c r="AF34" s="10" t="s">
        <v>85</v>
      </c>
      <c r="AG34" s="12" t="e">
        <f>IF(#REF!="●",1,0)</f>
        <v>#REF!</v>
      </c>
      <c r="AH34" s="75" t="e">
        <f>IF(AG34=0,"","+波")</f>
        <v>#REF!</v>
      </c>
      <c r="AQ34" s="12" t="s">
        <v>285</v>
      </c>
      <c r="AR34" s="11">
        <v>45736</v>
      </c>
    </row>
    <row r="35" spans="1:44" ht="16.8" thickBot="1" x14ac:dyDescent="0.35">
      <c r="A35" s="14"/>
      <c r="B35" s="76" t="s">
        <v>66</v>
      </c>
      <c r="C35" s="49"/>
      <c r="D35" s="49"/>
      <c r="E35" s="49"/>
      <c r="F35" s="49"/>
      <c r="G35" s="49"/>
      <c r="H35" s="49"/>
      <c r="I35" s="49"/>
      <c r="J35" s="49"/>
      <c r="K35" s="49"/>
      <c r="L35" s="15"/>
      <c r="M35" s="69"/>
      <c r="N35" s="15"/>
      <c r="O35" s="15"/>
      <c r="P35" s="77" t="s">
        <v>24</v>
      </c>
      <c r="Q35" s="77"/>
      <c r="R35" s="77"/>
      <c r="S35" s="77"/>
      <c r="T35" s="77"/>
      <c r="U35" s="77"/>
      <c r="V35" s="77"/>
      <c r="W35" s="77"/>
      <c r="X35" s="77"/>
      <c r="Y35" s="77"/>
      <c r="Z35" s="15"/>
      <c r="AA35" s="231" t="s">
        <v>36</v>
      </c>
      <c r="AB35" s="231"/>
      <c r="AC35" s="15"/>
      <c r="AD35" s="15"/>
      <c r="AE35" s="18"/>
      <c r="AF35" s="10" t="s">
        <v>81</v>
      </c>
      <c r="AG35" s="12" t="e">
        <f>IF(#REF!="●",1,0)</f>
        <v>#REF!</v>
      </c>
      <c r="AQ35" s="12" t="s">
        <v>301</v>
      </c>
      <c r="AR35" s="11">
        <v>45776</v>
      </c>
    </row>
    <row r="36" spans="1:44" ht="12.9" customHeight="1" thickBot="1" x14ac:dyDescent="0.35">
      <c r="A36" s="14"/>
      <c r="B36" s="212" t="s">
        <v>141</v>
      </c>
      <c r="C36" s="212"/>
      <c r="D36" s="212"/>
      <c r="E36" s="212"/>
      <c r="F36" s="212"/>
      <c r="G36" s="212"/>
      <c r="H36" s="212"/>
      <c r="I36" s="212"/>
      <c r="J36" s="215">
        <v>8000</v>
      </c>
      <c r="K36" s="215"/>
      <c r="L36" s="215"/>
      <c r="M36" s="280" t="s">
        <v>270</v>
      </c>
      <c r="N36" s="280"/>
      <c r="O36" s="78"/>
      <c r="P36" s="234" t="s">
        <v>26</v>
      </c>
      <c r="Q36" s="234"/>
      <c r="R36" s="234"/>
      <c r="S36" s="234"/>
      <c r="T36" s="234"/>
      <c r="U36" s="234"/>
      <c r="V36" s="234"/>
      <c r="W36" s="234"/>
      <c r="X36" s="234"/>
      <c r="Y36" s="234"/>
      <c r="Z36" s="15"/>
      <c r="AA36" s="281" t="s">
        <v>43</v>
      </c>
      <c r="AB36" s="281"/>
      <c r="AC36" s="15"/>
      <c r="AD36" s="15"/>
      <c r="AE36" s="18"/>
      <c r="AF36" s="10" t="s">
        <v>79</v>
      </c>
      <c r="AG36" s="12" t="e">
        <f>IF(#REF!="●",1,0)</f>
        <v>#REF!</v>
      </c>
      <c r="AH36" s="12" t="e">
        <f>IF(AG36=0,"","+地震")</f>
        <v>#REF!</v>
      </c>
      <c r="AQ36" s="12" t="s">
        <v>302</v>
      </c>
      <c r="AR36" s="11">
        <v>45780</v>
      </c>
    </row>
    <row r="37" spans="1:44" ht="12.9" customHeight="1" thickBot="1" x14ac:dyDescent="0.35">
      <c r="A37" s="14"/>
      <c r="B37" s="213"/>
      <c r="C37" s="213"/>
      <c r="D37" s="213"/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15"/>
      <c r="P37" s="15" t="s">
        <v>19</v>
      </c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61"/>
      <c r="AB37" s="15"/>
      <c r="AC37" s="15"/>
      <c r="AD37" s="15"/>
      <c r="AE37" s="18"/>
      <c r="AQ37" s="12" t="s">
        <v>303</v>
      </c>
      <c r="AR37" s="11">
        <v>45781</v>
      </c>
    </row>
    <row r="38" spans="1:44" ht="12.9" customHeight="1" thickBot="1" x14ac:dyDescent="0.35">
      <c r="A38" s="14"/>
      <c r="B38" s="263" t="s">
        <v>45</v>
      </c>
      <c r="C38" s="263"/>
      <c r="D38" s="263"/>
      <c r="E38" s="263"/>
      <c r="F38" s="263"/>
      <c r="G38" s="263"/>
      <c r="H38" s="263"/>
      <c r="I38" s="263"/>
      <c r="J38" s="233" t="str">
        <f>IF(ISERROR(IF(DATEDIF(AG15,AG16,"MD")=1,DATEDIF(AG15,AG16,"M"),DATEDIF(AG15,AG16,"M")+1) ),"-",IF(DATEDIF(AG15,AG16,"MD")=1,DATEDIF(AG15,AG16,"M"),DATEDIF(AG15,AG16,"M")+1))</f>
        <v>-</v>
      </c>
      <c r="K38" s="233"/>
      <c r="L38" s="233"/>
      <c r="M38" s="15" t="s">
        <v>46</v>
      </c>
      <c r="N38" s="64" t="s">
        <v>70</v>
      </c>
      <c r="O38" s="78"/>
      <c r="P38" s="232" t="s">
        <v>50</v>
      </c>
      <c r="Q38" s="232"/>
      <c r="R38" s="232"/>
      <c r="S38" s="232"/>
      <c r="T38" s="232"/>
      <c r="U38" s="232"/>
      <c r="V38" s="232"/>
      <c r="W38" s="232"/>
      <c r="X38" s="232"/>
      <c r="Y38" s="232"/>
      <c r="Z38" s="15"/>
      <c r="AA38" s="282" t="s">
        <v>267</v>
      </c>
      <c r="AB38" s="282"/>
      <c r="AC38" s="15"/>
      <c r="AD38" s="15"/>
      <c r="AE38" s="18"/>
      <c r="AF38" s="10" t="s">
        <v>83</v>
      </c>
      <c r="AG38" s="12" t="e">
        <f>IF(#REF!="●",1,0)</f>
        <v>#REF!</v>
      </c>
      <c r="AQ38" s="12" t="s">
        <v>304</v>
      </c>
      <c r="AR38" s="11">
        <v>45782</v>
      </c>
    </row>
    <row r="39" spans="1:44" ht="12.9" customHeight="1" thickBot="1" x14ac:dyDescent="0.35">
      <c r="A39" s="14"/>
      <c r="B39" s="24" t="s">
        <v>18</v>
      </c>
      <c r="C39" s="15"/>
      <c r="D39" s="15"/>
      <c r="E39" s="15"/>
      <c r="F39" s="15"/>
      <c r="G39" s="15"/>
      <c r="H39" s="15"/>
      <c r="I39" s="15"/>
      <c r="J39" s="79"/>
      <c r="K39" s="79"/>
      <c r="L39" s="79"/>
      <c r="M39" s="15"/>
      <c r="N39" s="24"/>
      <c r="O39" s="15"/>
      <c r="P39" s="232" t="s">
        <v>51</v>
      </c>
      <c r="Q39" s="232"/>
      <c r="R39" s="232"/>
      <c r="S39" s="232"/>
      <c r="T39" s="232"/>
      <c r="U39" s="232"/>
      <c r="V39" s="232"/>
      <c r="W39" s="232"/>
      <c r="X39" s="232"/>
      <c r="Y39" s="232"/>
      <c r="Z39" s="15"/>
      <c r="AA39" s="282"/>
      <c r="AB39" s="282"/>
      <c r="AC39" s="15"/>
      <c r="AD39" s="15"/>
      <c r="AE39" s="18"/>
      <c r="AF39" s="10" t="s">
        <v>86</v>
      </c>
      <c r="AG39" s="12" t="e">
        <f>IF(#REF!="●",1,0)</f>
        <v>#REF!</v>
      </c>
      <c r="AQ39" s="12" t="s">
        <v>305</v>
      </c>
      <c r="AR39" s="11">
        <v>45783</v>
      </c>
    </row>
    <row r="40" spans="1:44" ht="12.9" customHeight="1" thickBot="1" x14ac:dyDescent="0.35">
      <c r="A40" s="14"/>
      <c r="B40" s="263" t="s">
        <v>76</v>
      </c>
      <c r="C40" s="263"/>
      <c r="D40" s="263"/>
      <c r="E40" s="263"/>
      <c r="F40" s="263"/>
      <c r="G40" s="263"/>
      <c r="H40" s="263"/>
      <c r="I40" s="263"/>
      <c r="J40" s="215">
        <v>30000</v>
      </c>
      <c r="K40" s="215"/>
      <c r="L40" s="215"/>
      <c r="M40" s="15" t="s">
        <v>47</v>
      </c>
      <c r="N40" s="64" t="s">
        <v>71</v>
      </c>
      <c r="O40" s="78"/>
      <c r="P40" s="267" t="s">
        <v>59</v>
      </c>
      <c r="Q40" s="267"/>
      <c r="R40" s="267"/>
      <c r="S40" s="267"/>
      <c r="T40" s="267"/>
      <c r="U40" s="267"/>
      <c r="V40" s="267"/>
      <c r="W40" s="267"/>
      <c r="X40" s="267"/>
      <c r="Y40" s="267"/>
      <c r="Z40" s="15"/>
      <c r="AA40" s="69"/>
      <c r="AB40" s="15"/>
      <c r="AC40" s="15"/>
      <c r="AD40" s="15"/>
      <c r="AE40" s="18"/>
      <c r="AF40" s="10" t="s">
        <v>92</v>
      </c>
      <c r="AG40" s="12" t="e">
        <f>IF((#REF!="●"),1,0)</f>
        <v>#REF!</v>
      </c>
      <c r="AQ40" s="12" t="s">
        <v>306</v>
      </c>
      <c r="AR40" s="11">
        <v>45859</v>
      </c>
    </row>
    <row r="41" spans="1:44" ht="12.9" customHeight="1" thickBot="1" x14ac:dyDescent="0.35">
      <c r="A41" s="14"/>
      <c r="B41" s="80"/>
      <c r="C41" s="80"/>
      <c r="D41" s="81"/>
      <c r="E41" s="80"/>
      <c r="F41" s="80"/>
      <c r="G41" s="80"/>
      <c r="H41" s="80"/>
      <c r="I41" s="82"/>
      <c r="J41" s="83"/>
      <c r="K41" s="83"/>
      <c r="L41" s="84"/>
      <c r="M41" s="15"/>
      <c r="N41" s="24"/>
      <c r="O41" s="15"/>
      <c r="P41" s="234" t="s">
        <v>60</v>
      </c>
      <c r="Q41" s="234"/>
      <c r="R41" s="234"/>
      <c r="S41" s="234"/>
      <c r="T41" s="234"/>
      <c r="U41" s="234"/>
      <c r="V41" s="234"/>
      <c r="W41" s="234"/>
      <c r="X41" s="234"/>
      <c r="Y41" s="234"/>
      <c r="Z41" s="15"/>
      <c r="AA41" s="281" t="s">
        <v>62</v>
      </c>
      <c r="AB41" s="281"/>
      <c r="AC41" s="15"/>
      <c r="AD41" s="15"/>
      <c r="AE41" s="18"/>
      <c r="AF41" s="10" t="s">
        <v>84</v>
      </c>
      <c r="AG41" s="12" t="e">
        <f>IF(#REF!="●",1,0)</f>
        <v>#REF!</v>
      </c>
      <c r="AH41" s="12" t="e">
        <f>IF(AG41=1,"プロフェッショナル+canary","")</f>
        <v>#REF!</v>
      </c>
      <c r="AQ41" s="12" t="s">
        <v>307</v>
      </c>
      <c r="AR41" s="11">
        <v>45880</v>
      </c>
    </row>
    <row r="42" spans="1:44" ht="12.9" customHeight="1" thickBot="1" x14ac:dyDescent="0.35">
      <c r="A42" s="14"/>
      <c r="B42" s="266"/>
      <c r="C42" s="266"/>
      <c r="D42" s="266"/>
      <c r="E42" s="266"/>
      <c r="F42" s="266"/>
      <c r="G42" s="266"/>
      <c r="H42" s="266"/>
      <c r="I42" s="266"/>
      <c r="J42" s="265"/>
      <c r="K42" s="265"/>
      <c r="L42" s="265"/>
      <c r="M42" s="15"/>
      <c r="N42" s="85"/>
      <c r="O42" s="78"/>
      <c r="P42" s="232" t="s">
        <v>61</v>
      </c>
      <c r="Q42" s="232"/>
      <c r="R42" s="232"/>
      <c r="S42" s="232"/>
      <c r="T42" s="232"/>
      <c r="U42" s="232"/>
      <c r="V42" s="232"/>
      <c r="W42" s="232"/>
      <c r="X42" s="232"/>
      <c r="Y42" s="232"/>
      <c r="Z42" s="15"/>
      <c r="AA42" s="281"/>
      <c r="AB42" s="281"/>
      <c r="AC42" s="15"/>
      <c r="AD42" s="15"/>
      <c r="AE42" s="18"/>
      <c r="AQ42" s="12" t="s">
        <v>308</v>
      </c>
      <c r="AR42" s="11">
        <v>45915</v>
      </c>
    </row>
    <row r="43" spans="1:44" ht="12.9" customHeight="1" thickBot="1" x14ac:dyDescent="0.35">
      <c r="A43" s="14"/>
      <c r="B43" s="86"/>
      <c r="C43" s="86"/>
      <c r="D43" s="86"/>
      <c r="E43" s="86"/>
      <c r="F43" s="86"/>
      <c r="G43" s="86"/>
      <c r="H43" s="86"/>
      <c r="I43" s="87"/>
      <c r="J43" s="88"/>
      <c r="K43" s="89"/>
      <c r="L43" s="90"/>
      <c r="M43" s="15"/>
      <c r="N43" s="91"/>
      <c r="O43" s="92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69"/>
      <c r="AB43" s="15"/>
      <c r="AC43" s="15"/>
      <c r="AD43" s="15"/>
      <c r="AE43" s="18"/>
      <c r="AF43" s="23" t="e">
        <f>J36*J38+J40</f>
        <v>#VALUE!</v>
      </c>
      <c r="AQ43" s="12" t="s">
        <v>309</v>
      </c>
      <c r="AR43" s="11">
        <v>45923</v>
      </c>
    </row>
    <row r="44" spans="1:44" ht="12.9" customHeight="1" thickBot="1" x14ac:dyDescent="0.35">
      <c r="A44" s="14"/>
      <c r="B44" s="93"/>
      <c r="C44" s="93"/>
      <c r="D44" s="93"/>
      <c r="E44" s="93"/>
      <c r="F44" s="93"/>
      <c r="G44" s="93"/>
      <c r="H44" s="93"/>
      <c r="I44" s="93"/>
      <c r="J44" s="94"/>
      <c r="K44" s="94"/>
      <c r="L44" s="94"/>
      <c r="M44" s="15"/>
      <c r="N44" s="85"/>
      <c r="O44" s="78"/>
      <c r="P44" s="234" t="s">
        <v>58</v>
      </c>
      <c r="Q44" s="234"/>
      <c r="R44" s="234"/>
      <c r="S44" s="234"/>
      <c r="T44" s="234"/>
      <c r="U44" s="234"/>
      <c r="V44" s="234"/>
      <c r="W44" s="234"/>
      <c r="X44" s="234"/>
      <c r="Y44" s="234"/>
      <c r="Z44" s="95"/>
      <c r="AA44" s="269"/>
      <c r="AB44" s="269"/>
      <c r="AC44" s="269"/>
      <c r="AD44" s="96"/>
      <c r="AE44" s="18"/>
      <c r="AF44" s="12"/>
      <c r="AQ44" s="12" t="s">
        <v>310</v>
      </c>
      <c r="AR44" s="11">
        <v>45943</v>
      </c>
    </row>
    <row r="45" spans="1:44" ht="12.9" customHeight="1" thickBot="1" x14ac:dyDescent="0.35">
      <c r="A45" s="14"/>
      <c r="B45" s="28"/>
      <c r="C45" s="28"/>
      <c r="D45" s="28"/>
      <c r="E45" s="28"/>
      <c r="F45" s="28"/>
      <c r="G45" s="28"/>
      <c r="H45" s="28"/>
      <c r="I45" s="28"/>
      <c r="J45" s="97"/>
      <c r="K45" s="98"/>
      <c r="L45" s="98"/>
      <c r="M45" s="28"/>
      <c r="N45" s="15"/>
      <c r="O45" s="15"/>
      <c r="P45" s="268" t="s">
        <v>65</v>
      </c>
      <c r="Q45" s="268"/>
      <c r="R45" s="268"/>
      <c r="S45" s="268"/>
      <c r="T45" s="268"/>
      <c r="U45" s="268"/>
      <c r="V45" s="268"/>
      <c r="W45" s="268"/>
      <c r="X45" s="268"/>
      <c r="Y45" s="268"/>
      <c r="Z45" s="95"/>
      <c r="AA45" s="269"/>
      <c r="AB45" s="269"/>
      <c r="AC45" s="269"/>
      <c r="AD45" s="96"/>
      <c r="AE45" s="18"/>
      <c r="AF45" s="12"/>
      <c r="AQ45" s="12" t="s">
        <v>311</v>
      </c>
      <c r="AR45" s="11">
        <v>45964</v>
      </c>
    </row>
    <row r="46" spans="1:44" ht="12.9" customHeight="1" thickBot="1" x14ac:dyDescent="0.35">
      <c r="A46" s="14"/>
      <c r="B46" s="263" t="s">
        <v>49</v>
      </c>
      <c r="C46" s="263"/>
      <c r="D46" s="263"/>
      <c r="E46" s="263"/>
      <c r="F46" s="263"/>
      <c r="G46" s="263"/>
      <c r="H46" s="263"/>
      <c r="I46" s="263"/>
      <c r="J46" s="215" t="str">
        <f>IF(ISERROR(J36*J38+J40),"-",(J36*J38+J40))</f>
        <v>-</v>
      </c>
      <c r="K46" s="215"/>
      <c r="L46" s="215"/>
      <c r="M46" s="15" t="s">
        <v>35</v>
      </c>
      <c r="N46" s="15"/>
      <c r="O46" s="15"/>
      <c r="P46" s="99" t="s">
        <v>134</v>
      </c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8"/>
      <c r="AF46" s="12"/>
      <c r="AQ46" s="12" t="s">
        <v>312</v>
      </c>
      <c r="AR46" s="11">
        <v>45985</v>
      </c>
    </row>
    <row r="47" spans="1:44" ht="12.9" customHeight="1" thickBot="1" x14ac:dyDescent="0.35">
      <c r="A47" s="14"/>
      <c r="B47" s="270" t="s">
        <v>136</v>
      </c>
      <c r="C47" s="270"/>
      <c r="D47" s="270"/>
      <c r="E47" s="270"/>
      <c r="F47" s="270"/>
      <c r="G47" s="270"/>
      <c r="H47" s="270"/>
      <c r="I47" s="270"/>
      <c r="J47" s="100"/>
      <c r="K47" s="100"/>
      <c r="L47" s="61"/>
      <c r="M47" s="15"/>
      <c r="N47" s="15"/>
      <c r="O47" s="15"/>
      <c r="P47" s="264" t="s">
        <v>100</v>
      </c>
      <c r="Q47" s="264"/>
      <c r="R47" s="264"/>
      <c r="S47" s="264"/>
      <c r="T47" s="264"/>
      <c r="U47" s="264"/>
      <c r="V47" s="264"/>
      <c r="W47" s="264"/>
      <c r="X47" s="264"/>
      <c r="Y47" s="264"/>
      <c r="Z47" s="264"/>
      <c r="AA47" s="264"/>
      <c r="AB47" s="264"/>
      <c r="AC47" s="264"/>
      <c r="AD47" s="15"/>
      <c r="AE47" s="18"/>
      <c r="AF47" s="12"/>
      <c r="AQ47" s="12" t="s">
        <v>313</v>
      </c>
      <c r="AR47" s="11">
        <v>46020</v>
      </c>
    </row>
    <row r="48" spans="1:44" ht="12.9" customHeight="1" thickBot="1" x14ac:dyDescent="0.35">
      <c r="A48" s="14"/>
      <c r="B48" s="263" t="s">
        <v>276</v>
      </c>
      <c r="C48" s="263"/>
      <c r="D48" s="263"/>
      <c r="E48" s="263"/>
      <c r="F48" s="263"/>
      <c r="G48" s="263"/>
      <c r="H48" s="263"/>
      <c r="I48" s="263"/>
      <c r="J48" s="215" t="str">
        <f>IF(ISERROR(J46*0.1),"-",(J46*0.1))</f>
        <v>-</v>
      </c>
      <c r="K48" s="215"/>
      <c r="L48" s="215"/>
      <c r="M48" s="15" t="s">
        <v>35</v>
      </c>
      <c r="N48" s="15"/>
      <c r="O48" s="15"/>
      <c r="P48" s="275"/>
      <c r="Q48" s="275"/>
      <c r="R48" s="275"/>
      <c r="S48" s="275"/>
      <c r="T48" s="275"/>
      <c r="U48" s="275"/>
      <c r="V48" s="275"/>
      <c r="W48" s="275"/>
      <c r="X48" s="275"/>
      <c r="Y48" s="275"/>
      <c r="Z48" s="275"/>
      <c r="AA48" s="275"/>
      <c r="AB48" s="275"/>
      <c r="AC48" s="275"/>
      <c r="AD48" s="15"/>
      <c r="AE48" s="18"/>
      <c r="AQ48" s="12" t="s">
        <v>313</v>
      </c>
      <c r="AR48" s="11">
        <v>46021</v>
      </c>
    </row>
    <row r="49" spans="1:44" ht="12.9" customHeight="1" thickBot="1" x14ac:dyDescent="0.35">
      <c r="A49" s="14"/>
      <c r="B49" s="70"/>
      <c r="C49" s="70"/>
      <c r="D49" s="70"/>
      <c r="E49" s="70"/>
      <c r="F49" s="70"/>
      <c r="G49" s="70"/>
      <c r="H49" s="70"/>
      <c r="I49" s="70"/>
      <c r="J49" s="101"/>
      <c r="K49" s="101"/>
      <c r="L49" s="101"/>
      <c r="M49" s="70"/>
      <c r="N49" s="70"/>
      <c r="O49" s="15"/>
      <c r="P49" s="275"/>
      <c r="Q49" s="275"/>
      <c r="R49" s="275"/>
      <c r="S49" s="275"/>
      <c r="T49" s="275"/>
      <c r="U49" s="275"/>
      <c r="V49" s="275"/>
      <c r="W49" s="275"/>
      <c r="X49" s="275"/>
      <c r="Y49" s="275"/>
      <c r="Z49" s="275"/>
      <c r="AA49" s="275"/>
      <c r="AB49" s="275"/>
      <c r="AC49" s="275"/>
      <c r="AD49" s="15"/>
      <c r="AE49" s="18"/>
      <c r="AQ49" s="12" t="s">
        <v>314</v>
      </c>
      <c r="AR49" s="11">
        <v>46022</v>
      </c>
    </row>
    <row r="50" spans="1:44" ht="12.9" customHeight="1" thickBot="1" x14ac:dyDescent="0.35">
      <c r="A50" s="14"/>
      <c r="B50" s="271" t="s">
        <v>44</v>
      </c>
      <c r="C50" s="271"/>
      <c r="D50" s="271"/>
      <c r="E50" s="271"/>
      <c r="F50" s="271"/>
      <c r="G50" s="271"/>
      <c r="H50" s="271"/>
      <c r="I50" s="271"/>
      <c r="J50" s="215" t="str">
        <f>IF(ISERROR(J46+J48),"-",(J46+J48))</f>
        <v>-</v>
      </c>
      <c r="K50" s="215"/>
      <c r="L50" s="215"/>
      <c r="M50" s="15" t="s">
        <v>35</v>
      </c>
      <c r="N50" s="15"/>
      <c r="O50" s="15"/>
      <c r="P50" s="275"/>
      <c r="Q50" s="275"/>
      <c r="R50" s="275"/>
      <c r="S50" s="275"/>
      <c r="T50" s="275"/>
      <c r="U50" s="275"/>
      <c r="V50" s="275"/>
      <c r="W50" s="275"/>
      <c r="X50" s="275"/>
      <c r="Y50" s="275"/>
      <c r="Z50" s="275"/>
      <c r="AA50" s="275"/>
      <c r="AB50" s="275"/>
      <c r="AC50" s="275"/>
      <c r="AD50" s="28"/>
      <c r="AE50" s="18"/>
      <c r="AQ50" s="12" t="s">
        <v>315</v>
      </c>
      <c r="AR50" s="11">
        <v>46023</v>
      </c>
    </row>
    <row r="51" spans="1:44" ht="12.9" customHeight="1" x14ac:dyDescent="0.3">
      <c r="A51" s="14"/>
      <c r="B51" s="102"/>
      <c r="C51" s="102"/>
      <c r="D51" s="102"/>
      <c r="E51" s="102"/>
      <c r="F51" s="102"/>
      <c r="G51" s="102"/>
      <c r="H51" s="102"/>
      <c r="I51" s="100"/>
      <c r="J51" s="103"/>
      <c r="K51" s="100"/>
      <c r="L51" s="100"/>
      <c r="M51" s="15"/>
      <c r="N51" s="15"/>
      <c r="O51" s="15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18"/>
      <c r="AG51" s="10"/>
      <c r="AQ51" s="12" t="s">
        <v>316</v>
      </c>
      <c r="AR51" s="11">
        <v>46024</v>
      </c>
    </row>
    <row r="52" spans="1:44" ht="12.9" customHeight="1" x14ac:dyDescent="0.3">
      <c r="A52" s="14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69"/>
      <c r="N52" s="15"/>
      <c r="O52" s="15"/>
      <c r="P52" s="104"/>
      <c r="Q52" s="105"/>
      <c r="R52" s="105"/>
      <c r="S52" s="105"/>
      <c r="T52" s="105"/>
      <c r="U52" s="105"/>
      <c r="V52" s="105"/>
      <c r="W52" s="105"/>
      <c r="X52" s="105"/>
      <c r="Y52" s="15"/>
      <c r="Z52" s="15"/>
      <c r="AA52" s="15"/>
      <c r="AB52" s="15"/>
      <c r="AC52" s="15"/>
      <c r="AD52" s="15"/>
      <c r="AE52" s="18"/>
      <c r="AG52" s="10"/>
      <c r="AH52" s="10" t="s">
        <v>132</v>
      </c>
      <c r="AQ52" s="12" t="s">
        <v>316</v>
      </c>
      <c r="AR52" s="11">
        <v>46025</v>
      </c>
    </row>
    <row r="53" spans="1:44" ht="12.9" customHeight="1" x14ac:dyDescent="0.3">
      <c r="A53" s="14"/>
      <c r="B53" s="106" t="s">
        <v>8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69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8"/>
      <c r="AH53" s="10" t="s">
        <v>130</v>
      </c>
      <c r="AQ53" s="12" t="s">
        <v>317</v>
      </c>
      <c r="AR53" s="11">
        <v>46034</v>
      </c>
    </row>
    <row r="54" spans="1:44" ht="12.9" customHeight="1" x14ac:dyDescent="0.3">
      <c r="A54" s="14"/>
      <c r="B54" s="106" t="s">
        <v>7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07"/>
      <c r="S54" s="276"/>
      <c r="T54" s="276"/>
      <c r="U54" s="276"/>
      <c r="V54" s="276"/>
      <c r="W54" s="276"/>
      <c r="X54" s="276"/>
      <c r="Y54" s="276"/>
      <c r="Z54" s="15"/>
      <c r="AA54" s="15"/>
      <c r="AB54" s="15"/>
      <c r="AC54" s="15"/>
      <c r="AD54" s="15"/>
      <c r="AE54" s="18"/>
      <c r="AH54" s="10" t="s">
        <v>131</v>
      </c>
      <c r="AQ54" s="12" t="s">
        <v>318</v>
      </c>
      <c r="AR54" s="11">
        <v>46064</v>
      </c>
    </row>
    <row r="55" spans="1:44" ht="12.9" customHeight="1" x14ac:dyDescent="0.3">
      <c r="A55" s="14"/>
      <c r="B55" s="106" t="s">
        <v>145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07"/>
      <c r="S55" s="276"/>
      <c r="T55" s="276"/>
      <c r="U55" s="276"/>
      <c r="V55" s="276"/>
      <c r="W55" s="276"/>
      <c r="X55" s="276"/>
      <c r="Y55" s="276"/>
      <c r="Z55" s="15"/>
      <c r="AA55" s="15"/>
      <c r="AB55" s="15"/>
      <c r="AC55" s="15"/>
      <c r="AD55" s="15"/>
      <c r="AE55" s="18"/>
      <c r="AQ55" s="12" t="s">
        <v>319</v>
      </c>
      <c r="AR55" s="11">
        <v>46076</v>
      </c>
    </row>
    <row r="56" spans="1:44" ht="12.9" customHeight="1" x14ac:dyDescent="0.3">
      <c r="A56" s="14"/>
      <c r="B56" s="108" t="s">
        <v>5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8"/>
      <c r="AQ56" s="12" t="s">
        <v>320</v>
      </c>
      <c r="AR56" s="11">
        <v>46101</v>
      </c>
    </row>
    <row r="57" spans="1:44" ht="12.9" customHeight="1" x14ac:dyDescent="0.3">
      <c r="A57" s="14"/>
      <c r="B57" s="277" t="s">
        <v>54</v>
      </c>
      <c r="C57" s="277"/>
      <c r="D57" s="277"/>
      <c r="E57" s="277"/>
      <c r="F57" s="277"/>
      <c r="G57" s="277"/>
      <c r="H57" s="277"/>
      <c r="I57" s="277"/>
      <c r="J57" s="277"/>
      <c r="K57" s="277"/>
      <c r="L57" s="277"/>
      <c r="M57" s="277"/>
      <c r="N57" s="277"/>
      <c r="O57" s="277"/>
      <c r="P57" s="277"/>
      <c r="Q57" s="277"/>
      <c r="R57" s="277"/>
      <c r="S57" s="277"/>
      <c r="T57" s="277"/>
      <c r="U57" s="277"/>
      <c r="V57" s="277"/>
      <c r="W57" s="277"/>
      <c r="X57" s="277"/>
      <c r="Y57" s="277"/>
      <c r="Z57" s="277"/>
      <c r="AA57" s="277"/>
      <c r="AB57" s="277"/>
      <c r="AC57" s="277"/>
      <c r="AD57" s="277"/>
      <c r="AE57" s="278"/>
      <c r="AR57" s="11"/>
    </row>
    <row r="58" spans="1:44" ht="12.9" customHeight="1" x14ac:dyDescent="0.3">
      <c r="A58" s="14"/>
      <c r="B58" s="109" t="s">
        <v>55</v>
      </c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 t="s">
        <v>48</v>
      </c>
      <c r="AB58" s="110"/>
      <c r="AC58" s="110"/>
      <c r="AD58" s="110"/>
      <c r="AE58" s="111"/>
      <c r="AR58" s="11"/>
    </row>
    <row r="59" spans="1:44" ht="12.9" customHeight="1" x14ac:dyDescent="0.3">
      <c r="A59" s="113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18"/>
      <c r="AR59" s="11"/>
    </row>
    <row r="60" spans="1:44" ht="12.9" customHeight="1" x14ac:dyDescent="0.3">
      <c r="A60" s="113"/>
      <c r="B60" s="49"/>
      <c r="C60" s="49"/>
      <c r="D60" s="49"/>
      <c r="E60" s="49"/>
      <c r="F60" s="114" t="s">
        <v>75</v>
      </c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18"/>
      <c r="AR60" s="11"/>
    </row>
    <row r="61" spans="1:44" ht="12.9" customHeight="1" x14ac:dyDescent="0.3">
      <c r="A61" s="113"/>
      <c r="B61" s="49"/>
      <c r="C61" s="49"/>
      <c r="D61" s="49"/>
      <c r="E61" s="49"/>
      <c r="F61" s="114" t="s">
        <v>271</v>
      </c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18"/>
      <c r="AR61" s="11"/>
    </row>
    <row r="62" spans="1:44" ht="12.9" customHeight="1" x14ac:dyDescent="0.35">
      <c r="A62" s="113"/>
      <c r="B62" s="49"/>
      <c r="C62" s="49"/>
      <c r="D62" s="49"/>
      <c r="E62" s="49"/>
      <c r="F62" s="114" t="s">
        <v>277</v>
      </c>
      <c r="G62" s="49"/>
      <c r="H62" s="49"/>
      <c r="I62" s="49"/>
      <c r="J62" s="49"/>
      <c r="K62" s="49"/>
      <c r="L62" s="49"/>
      <c r="M62" s="28"/>
      <c r="N62" s="115"/>
      <c r="O62" s="28"/>
      <c r="P62" s="116"/>
      <c r="Q62" s="116"/>
      <c r="R62" s="116"/>
      <c r="S62" s="116"/>
      <c r="T62" s="116"/>
      <c r="U62" s="116"/>
      <c r="V62" s="116"/>
      <c r="W62" s="49"/>
      <c r="X62" s="49"/>
      <c r="Y62" s="49"/>
      <c r="Z62" s="49"/>
      <c r="AA62" s="49"/>
      <c r="AB62" s="49"/>
      <c r="AC62" s="49"/>
      <c r="AD62" s="49"/>
      <c r="AE62" s="18"/>
      <c r="AR62" s="11"/>
    </row>
    <row r="63" spans="1:44" ht="12.9" customHeight="1" x14ac:dyDescent="0.3">
      <c r="A63" s="113"/>
      <c r="B63" s="117"/>
      <c r="C63" s="49"/>
      <c r="D63" s="49"/>
      <c r="E63" s="49"/>
      <c r="F63" s="24"/>
      <c r="G63" s="49"/>
      <c r="H63" s="49"/>
      <c r="I63" s="49"/>
      <c r="J63" s="49"/>
      <c r="K63" s="49"/>
      <c r="L63" s="49"/>
      <c r="M63" s="49"/>
      <c r="N63" s="49"/>
      <c r="O63" s="49"/>
      <c r="P63" s="279"/>
      <c r="Q63" s="279"/>
      <c r="R63" s="279"/>
      <c r="S63" s="279"/>
      <c r="T63" s="279"/>
      <c r="U63" s="279"/>
      <c r="V63" s="279"/>
      <c r="W63" s="279"/>
      <c r="X63" s="279"/>
      <c r="Y63" s="49"/>
      <c r="Z63" s="49"/>
      <c r="AA63" s="49"/>
      <c r="AB63" s="49"/>
      <c r="AC63" s="49"/>
      <c r="AD63" s="49"/>
      <c r="AE63" s="18"/>
      <c r="AR63" s="11"/>
    </row>
    <row r="64" spans="1:44" ht="12.9" customHeight="1" x14ac:dyDescent="0.3">
      <c r="A64" s="113"/>
      <c r="B64" s="117" t="s">
        <v>16</v>
      </c>
      <c r="C64" s="49"/>
      <c r="D64" s="49"/>
      <c r="E64" s="49"/>
      <c r="F64" s="106"/>
      <c r="G64" s="49"/>
      <c r="H64" s="49"/>
      <c r="I64" s="49"/>
      <c r="J64" s="49"/>
      <c r="K64" s="49"/>
      <c r="L64" s="49"/>
      <c r="M64" s="49"/>
      <c r="N64" s="49"/>
      <c r="O64" s="49"/>
      <c r="P64" s="118"/>
      <c r="Q64" s="118"/>
      <c r="R64" s="118"/>
      <c r="S64" s="118"/>
      <c r="T64" s="118"/>
      <c r="U64" s="118"/>
      <c r="V64" s="118"/>
      <c r="W64" s="49"/>
      <c r="X64" s="49"/>
      <c r="Y64" s="49"/>
      <c r="Z64" s="49"/>
      <c r="AA64" s="49"/>
      <c r="AB64" s="49"/>
      <c r="AC64" s="49"/>
      <c r="AD64" s="49"/>
      <c r="AE64" s="18"/>
      <c r="AR64" s="11"/>
    </row>
    <row r="65" spans="1:44" ht="12.9" customHeight="1" x14ac:dyDescent="0.3">
      <c r="A65" s="113"/>
      <c r="B65" s="272" t="s">
        <v>20</v>
      </c>
      <c r="C65" s="273"/>
      <c r="D65" s="274"/>
      <c r="E65" s="49"/>
      <c r="F65" s="49"/>
      <c r="G65" s="49"/>
      <c r="H65" s="272" t="s">
        <v>21</v>
      </c>
      <c r="I65" s="273"/>
      <c r="J65" s="274"/>
      <c r="K65" s="49"/>
      <c r="L65" s="49"/>
      <c r="M65" s="49"/>
      <c r="N65" s="272" t="s">
        <v>17</v>
      </c>
      <c r="O65" s="273"/>
      <c r="P65" s="274"/>
      <c r="Q65" s="49"/>
      <c r="R65" s="49"/>
      <c r="S65" s="49"/>
      <c r="T65" s="272" t="s">
        <v>64</v>
      </c>
      <c r="U65" s="273"/>
      <c r="V65" s="274"/>
      <c r="W65" s="49"/>
      <c r="X65" s="49"/>
      <c r="Y65" s="49"/>
      <c r="Z65" s="49"/>
      <c r="AA65" s="49"/>
      <c r="AB65" s="49"/>
      <c r="AC65" s="49"/>
      <c r="AD65" s="49"/>
      <c r="AE65" s="18"/>
      <c r="AR65" s="11"/>
    </row>
    <row r="66" spans="1:44" ht="12.9" customHeight="1" x14ac:dyDescent="0.3">
      <c r="A66" s="113"/>
      <c r="B66" s="257" t="s">
        <v>22</v>
      </c>
      <c r="C66" s="258"/>
      <c r="D66" s="259"/>
      <c r="E66" s="49"/>
      <c r="F66" s="49"/>
      <c r="G66" s="49"/>
      <c r="H66" s="257" t="s">
        <v>22</v>
      </c>
      <c r="I66" s="258"/>
      <c r="J66" s="259"/>
      <c r="K66" s="49"/>
      <c r="L66" s="49"/>
      <c r="M66" s="49"/>
      <c r="N66" s="257" t="s">
        <v>22</v>
      </c>
      <c r="O66" s="258"/>
      <c r="P66" s="259"/>
      <c r="Q66" s="49"/>
      <c r="R66" s="49"/>
      <c r="S66" s="49"/>
      <c r="T66" s="254" t="s">
        <v>57</v>
      </c>
      <c r="U66" s="255"/>
      <c r="V66" s="256"/>
      <c r="W66" s="49"/>
      <c r="X66" s="49"/>
      <c r="Y66" s="49"/>
      <c r="Z66" s="49"/>
      <c r="AA66" s="49"/>
      <c r="AB66" s="49"/>
      <c r="AC66" s="49"/>
      <c r="AD66" s="49"/>
      <c r="AE66" s="18"/>
      <c r="AR66" s="11"/>
    </row>
    <row r="67" spans="1:44" ht="12.9" customHeight="1" x14ac:dyDescent="0.3">
      <c r="A67" s="113"/>
      <c r="B67" s="248"/>
      <c r="C67" s="249"/>
      <c r="D67" s="250"/>
      <c r="E67" s="49"/>
      <c r="F67" s="49"/>
      <c r="G67" s="49"/>
      <c r="H67" s="248"/>
      <c r="I67" s="249"/>
      <c r="J67" s="250"/>
      <c r="K67" s="49"/>
      <c r="L67" s="49"/>
      <c r="M67" s="49"/>
      <c r="N67" s="119"/>
      <c r="O67" s="120"/>
      <c r="P67" s="121"/>
      <c r="Q67" s="49"/>
      <c r="R67" s="49"/>
      <c r="S67" s="49"/>
      <c r="T67" s="248"/>
      <c r="U67" s="249"/>
      <c r="V67" s="250"/>
      <c r="W67" s="49"/>
      <c r="X67" s="49"/>
      <c r="Y67" s="49"/>
      <c r="Z67" s="49"/>
      <c r="AA67" s="49"/>
      <c r="AB67" s="49"/>
      <c r="AC67" s="49"/>
      <c r="AD67" s="49"/>
      <c r="AE67" s="18"/>
      <c r="AR67" s="11"/>
    </row>
    <row r="68" spans="1:44" ht="12.9" customHeight="1" thickBot="1" x14ac:dyDescent="0.35">
      <c r="A68" s="122"/>
      <c r="B68" s="251"/>
      <c r="C68" s="252"/>
      <c r="D68" s="253"/>
      <c r="E68" s="123"/>
      <c r="F68" s="123"/>
      <c r="G68" s="123"/>
      <c r="H68" s="251"/>
      <c r="I68" s="252"/>
      <c r="J68" s="253"/>
      <c r="K68" s="123"/>
      <c r="L68" s="123"/>
      <c r="M68" s="123"/>
      <c r="N68" s="124"/>
      <c r="O68" s="125"/>
      <c r="P68" s="126"/>
      <c r="Q68" s="123"/>
      <c r="R68" s="123"/>
      <c r="S68" s="123"/>
      <c r="T68" s="251"/>
      <c r="U68" s="252"/>
      <c r="V68" s="253"/>
      <c r="W68" s="123"/>
      <c r="X68" s="123"/>
      <c r="Y68" s="123"/>
      <c r="Z68" s="123"/>
      <c r="AA68" s="123"/>
      <c r="AB68" s="123"/>
      <c r="AC68" s="123"/>
      <c r="AD68" s="123"/>
      <c r="AE68" s="127"/>
      <c r="AR68" s="11"/>
    </row>
    <row r="69" spans="1:44" ht="12.9" customHeight="1" thickTop="1" x14ac:dyDescent="0.3">
      <c r="A69" s="128" t="s">
        <v>101</v>
      </c>
      <c r="B69" s="128" t="s">
        <v>128</v>
      </c>
      <c r="C69" s="128" t="s">
        <v>102</v>
      </c>
      <c r="D69" s="128" t="s">
        <v>103</v>
      </c>
      <c r="E69" s="128" t="s">
        <v>104</v>
      </c>
      <c r="F69" s="128" t="s">
        <v>105</v>
      </c>
      <c r="G69" s="128" t="s">
        <v>126</v>
      </c>
      <c r="H69" s="128" t="s">
        <v>127</v>
      </c>
      <c r="I69" s="128" t="s">
        <v>106</v>
      </c>
      <c r="J69" s="128" t="s">
        <v>107</v>
      </c>
      <c r="K69" s="128" t="s">
        <v>108</v>
      </c>
      <c r="L69" s="128" t="s">
        <v>109</v>
      </c>
      <c r="M69" s="128" t="s">
        <v>110</v>
      </c>
      <c r="N69" s="128" t="s">
        <v>111</v>
      </c>
      <c r="O69" s="128" t="s">
        <v>112</v>
      </c>
      <c r="P69" s="128" t="s">
        <v>113</v>
      </c>
      <c r="Q69" s="128" t="s">
        <v>114</v>
      </c>
      <c r="R69" s="128" t="s">
        <v>115</v>
      </c>
      <c r="S69" s="128" t="s">
        <v>116</v>
      </c>
      <c r="T69" s="128" t="s">
        <v>117</v>
      </c>
      <c r="U69" s="128" t="s">
        <v>118</v>
      </c>
      <c r="V69" s="128" t="s">
        <v>119</v>
      </c>
      <c r="W69" s="128" t="s">
        <v>120</v>
      </c>
      <c r="X69" s="128" t="s">
        <v>121</v>
      </c>
      <c r="Y69" s="128" t="s">
        <v>122</v>
      </c>
      <c r="Z69" s="128" t="s">
        <v>123</v>
      </c>
      <c r="AA69" s="128" t="s">
        <v>124</v>
      </c>
      <c r="AB69" s="128" t="s">
        <v>125</v>
      </c>
      <c r="AC69" s="12"/>
      <c r="AD69" s="12"/>
      <c r="AE69" s="12" t="e">
        <f>IF(#REF!="",0,1)</f>
        <v>#REF!</v>
      </c>
      <c r="AR69" s="11"/>
    </row>
    <row r="70" spans="1:44" ht="12.9" customHeight="1" x14ac:dyDescent="0.3">
      <c r="A70" s="52">
        <f>B16</f>
        <v>0</v>
      </c>
      <c r="B70" s="129" t="str">
        <f>PHONETIC(B16)</f>
        <v/>
      </c>
      <c r="C70" s="129">
        <f>P20</f>
        <v>0</v>
      </c>
      <c r="D70" s="129" t="str">
        <f>$AG$17</f>
        <v>2025/選択</v>
      </c>
      <c r="E70" s="129" t="str">
        <f>$AH$15</f>
        <v>2025/選択/選択</v>
      </c>
      <c r="F70" s="129" t="str">
        <f>$AH$16</f>
        <v>選択/選択/選択</v>
      </c>
      <c r="G70" s="129" t="s">
        <v>269</v>
      </c>
      <c r="H70" s="129"/>
      <c r="I70" s="129"/>
      <c r="J70" s="129"/>
      <c r="K70" s="129"/>
      <c r="L70" s="129"/>
      <c r="M70" s="129"/>
      <c r="N70" s="130"/>
      <c r="O70" s="129"/>
      <c r="P70" s="52"/>
      <c r="Q70" s="52"/>
      <c r="R70" s="52"/>
      <c r="S70" s="52" t="str">
        <f>$AA$38</f>
        <v>一括</v>
      </c>
      <c r="T70" s="52" t="str">
        <f>$AA$36</f>
        <v>●</v>
      </c>
      <c r="U70" s="52"/>
      <c r="V70" s="52"/>
      <c r="W70" s="52">
        <f>$R$16</f>
        <v>0</v>
      </c>
      <c r="X70" s="52">
        <f>$B$20</f>
        <v>0</v>
      </c>
      <c r="Y70" s="52">
        <f>$P$20</f>
        <v>0</v>
      </c>
      <c r="Z70" s="52"/>
      <c r="AA70" s="52"/>
      <c r="AB70" s="52" t="str">
        <f>$L$10</f>
        <v>選択</v>
      </c>
      <c r="AC70" s="12"/>
      <c r="AD70" s="12"/>
      <c r="AE70" s="12"/>
      <c r="AR70" s="11"/>
    </row>
    <row r="71" spans="1:44" ht="12.9" customHeight="1" x14ac:dyDescent="0.3">
      <c r="A71" s="131"/>
      <c r="B71" s="261"/>
      <c r="C71" s="262"/>
      <c r="D71" s="262"/>
      <c r="E71" s="262"/>
      <c r="F71" s="262"/>
      <c r="G71" s="262"/>
      <c r="H71" s="262"/>
      <c r="I71" s="262"/>
      <c r="J71" s="262"/>
      <c r="K71" s="262"/>
      <c r="L71" s="132"/>
      <c r="M71" s="112"/>
      <c r="N71" s="112"/>
      <c r="O71" s="131"/>
      <c r="P71" s="131"/>
      <c r="Q71" s="131"/>
      <c r="R71" s="131"/>
      <c r="S71" s="131"/>
      <c r="T71" s="131"/>
      <c r="U71" s="131"/>
      <c r="V71" s="131"/>
      <c r="W71" s="131"/>
      <c r="X71" s="131"/>
      <c r="Y71" s="131"/>
      <c r="Z71" s="131"/>
      <c r="AA71" s="131"/>
      <c r="AB71" s="131"/>
      <c r="AC71" s="133"/>
      <c r="AD71" s="133"/>
      <c r="AE71" s="133"/>
      <c r="AR71" s="11"/>
    </row>
    <row r="72" spans="1:44" ht="12.9" customHeight="1" x14ac:dyDescent="0.3">
      <c r="A72" s="131"/>
      <c r="B72" s="132"/>
      <c r="C72" s="132"/>
      <c r="D72" s="132"/>
      <c r="E72" s="132"/>
      <c r="F72" s="132"/>
      <c r="G72" s="132"/>
      <c r="H72" s="132"/>
      <c r="I72" s="134"/>
      <c r="J72" s="134"/>
      <c r="K72" s="135"/>
      <c r="L72" s="132"/>
      <c r="M72" s="112"/>
      <c r="N72" s="112"/>
      <c r="O72" s="131"/>
      <c r="P72" s="131"/>
      <c r="Q72" s="131"/>
      <c r="R72" s="131"/>
      <c r="S72" s="131"/>
      <c r="T72" s="131"/>
      <c r="U72" s="131"/>
      <c r="V72" s="131"/>
      <c r="W72" s="131"/>
      <c r="X72" s="131"/>
      <c r="Y72" s="131"/>
      <c r="Z72" s="131"/>
      <c r="AA72" s="131"/>
      <c r="AB72" s="131"/>
      <c r="AC72" s="133"/>
      <c r="AD72" s="133"/>
      <c r="AE72" s="133"/>
      <c r="AR72" s="11"/>
    </row>
    <row r="73" spans="1:44" ht="12.9" customHeight="1" x14ac:dyDescent="0.3">
      <c r="A73" s="131"/>
      <c r="B73" s="261"/>
      <c r="C73" s="262"/>
      <c r="D73" s="262"/>
      <c r="E73" s="262"/>
      <c r="F73" s="262"/>
      <c r="G73" s="262"/>
      <c r="H73" s="262"/>
      <c r="I73" s="262"/>
      <c r="J73" s="262"/>
      <c r="K73" s="262"/>
      <c r="L73" s="132"/>
      <c r="M73" s="112"/>
      <c r="N73" s="112"/>
      <c r="O73" s="131"/>
      <c r="P73" s="131"/>
      <c r="Q73" s="131"/>
      <c r="R73" s="131"/>
      <c r="S73" s="131"/>
      <c r="T73" s="131"/>
      <c r="U73" s="131"/>
      <c r="V73" s="131"/>
      <c r="W73" s="131"/>
      <c r="X73" s="131"/>
      <c r="Y73" s="131"/>
      <c r="Z73" s="131"/>
      <c r="AA73" s="131"/>
      <c r="AB73" s="131"/>
      <c r="AC73" s="133"/>
      <c r="AD73" s="133"/>
      <c r="AE73" s="133"/>
    </row>
    <row r="74" spans="1:44" ht="12.9" customHeight="1" x14ac:dyDescent="0.3">
      <c r="A74" s="133"/>
      <c r="B74" s="136"/>
      <c r="C74" s="136"/>
      <c r="D74" s="136"/>
      <c r="E74" s="136"/>
      <c r="F74" s="136"/>
      <c r="G74" s="136"/>
      <c r="H74" s="136"/>
      <c r="I74" s="137"/>
      <c r="J74" s="137"/>
      <c r="K74" s="138"/>
      <c r="L74" s="136"/>
      <c r="O74" s="133"/>
      <c r="P74" s="133"/>
      <c r="Q74" s="133"/>
      <c r="R74" s="133"/>
      <c r="S74" s="133"/>
      <c r="T74" s="133"/>
      <c r="U74" s="133"/>
      <c r="V74" s="133"/>
      <c r="W74" s="133"/>
      <c r="X74" s="133"/>
      <c r="Y74" s="133"/>
      <c r="Z74" s="133"/>
      <c r="AA74" s="133"/>
      <c r="AB74" s="133"/>
      <c r="AC74" s="133"/>
      <c r="AD74" s="133"/>
      <c r="AE74" s="133"/>
    </row>
    <row r="75" spans="1:44" ht="12.9" customHeight="1" x14ac:dyDescent="0.3">
      <c r="A75" s="133"/>
      <c r="B75" s="260"/>
      <c r="C75" s="260"/>
      <c r="D75" s="260"/>
      <c r="E75" s="260"/>
      <c r="F75" s="260"/>
      <c r="G75" s="260"/>
      <c r="H75" s="260"/>
      <c r="I75" s="260"/>
      <c r="J75" s="260"/>
      <c r="K75" s="260"/>
      <c r="L75" s="136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  <c r="AA75" s="133"/>
      <c r="AB75" s="133"/>
      <c r="AC75" s="133"/>
      <c r="AD75" s="133"/>
      <c r="AE75" s="133"/>
    </row>
    <row r="76" spans="1:44" ht="12.9" customHeight="1" x14ac:dyDescent="0.3">
      <c r="A76" s="133"/>
      <c r="B76" s="136"/>
      <c r="C76" s="139"/>
      <c r="D76" s="139"/>
      <c r="E76" s="139"/>
      <c r="F76" s="139"/>
      <c r="G76" s="139"/>
      <c r="H76" s="139"/>
      <c r="I76" s="140"/>
      <c r="J76" s="140"/>
      <c r="K76" s="140"/>
      <c r="L76" s="136"/>
      <c r="O76" s="133"/>
      <c r="P76" s="133"/>
      <c r="Q76" s="133"/>
      <c r="R76" s="133"/>
      <c r="S76" s="133"/>
      <c r="T76" s="133"/>
      <c r="U76" s="133"/>
      <c r="V76" s="133"/>
      <c r="W76" s="133"/>
      <c r="X76" s="133"/>
      <c r="Y76" s="133"/>
      <c r="Z76" s="133"/>
      <c r="AA76" s="133"/>
      <c r="AB76" s="133"/>
      <c r="AC76" s="133"/>
      <c r="AD76" s="133"/>
      <c r="AE76" s="133"/>
    </row>
    <row r="77" spans="1:44" ht="12.9" customHeight="1" x14ac:dyDescent="0.3">
      <c r="A77" s="133"/>
      <c r="B77" s="247"/>
      <c r="C77" s="247"/>
      <c r="D77" s="247"/>
      <c r="E77" s="247"/>
      <c r="F77" s="247"/>
      <c r="G77" s="247"/>
      <c r="H77" s="247"/>
      <c r="I77" s="247"/>
      <c r="J77" s="247"/>
      <c r="K77" s="247"/>
      <c r="L77" s="136"/>
      <c r="O77" s="133"/>
      <c r="P77" s="133"/>
      <c r="Q77" s="133"/>
      <c r="R77" s="133"/>
      <c r="S77" s="133"/>
      <c r="T77" s="133"/>
      <c r="U77" s="133"/>
      <c r="V77" s="133"/>
      <c r="W77" s="133"/>
      <c r="X77" s="133"/>
      <c r="Y77" s="133"/>
      <c r="Z77" s="133"/>
      <c r="AA77" s="133"/>
      <c r="AB77" s="133"/>
      <c r="AC77" s="133"/>
      <c r="AD77" s="133"/>
      <c r="AE77" s="133"/>
    </row>
    <row r="78" spans="1:44" ht="12.9" customHeight="1" x14ac:dyDescent="0.3">
      <c r="A78" s="133"/>
      <c r="B78" s="141"/>
      <c r="C78" s="141"/>
      <c r="D78" s="141"/>
      <c r="E78" s="141"/>
      <c r="F78" s="141"/>
      <c r="G78" s="141"/>
      <c r="H78" s="141"/>
      <c r="I78" s="142"/>
      <c r="J78" s="142"/>
      <c r="K78" s="142"/>
      <c r="L78" s="136"/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3"/>
      <c r="Z78" s="133"/>
      <c r="AA78" s="133"/>
      <c r="AB78" s="133"/>
      <c r="AC78" s="133"/>
      <c r="AD78" s="133"/>
      <c r="AE78" s="133"/>
    </row>
    <row r="79" spans="1:44" ht="12.9" customHeight="1" x14ac:dyDescent="0.3">
      <c r="A79" s="133"/>
      <c r="O79" s="133"/>
      <c r="P79" s="133"/>
      <c r="Q79" s="133"/>
      <c r="R79" s="133"/>
      <c r="S79" s="133"/>
      <c r="T79" s="133"/>
      <c r="U79" s="133"/>
      <c r="V79" s="133"/>
      <c r="W79" s="133"/>
      <c r="X79" s="133"/>
      <c r="Y79" s="133"/>
      <c r="Z79" s="133"/>
      <c r="AA79" s="133"/>
      <c r="AB79" s="133"/>
      <c r="AC79" s="133"/>
      <c r="AD79" s="133"/>
      <c r="AE79" s="133"/>
    </row>
    <row r="80" spans="1:44" ht="12.9" customHeight="1" x14ac:dyDescent="0.3">
      <c r="A80" s="133"/>
      <c r="B80" s="133"/>
      <c r="C80" s="133"/>
      <c r="D80" s="133"/>
      <c r="E80" s="133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  <c r="AA80" s="133"/>
      <c r="AB80" s="133"/>
      <c r="AC80" s="133"/>
      <c r="AD80" s="133"/>
      <c r="AE80" s="133"/>
    </row>
    <row r="81" spans="1:31" ht="15" customHeight="1" x14ac:dyDescent="0.3">
      <c r="A81" s="133"/>
      <c r="B81" s="133"/>
      <c r="C81" s="133"/>
      <c r="D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  <c r="X81" s="133"/>
      <c r="Y81" s="133"/>
      <c r="Z81" s="133"/>
      <c r="AA81" s="133"/>
      <c r="AB81" s="133"/>
      <c r="AC81" s="133"/>
      <c r="AD81" s="133"/>
      <c r="AE81" s="133"/>
    </row>
    <row r="82" spans="1:31" ht="15" customHeight="1" x14ac:dyDescent="0.3">
      <c r="A82" s="133"/>
      <c r="B82" s="133"/>
      <c r="C82" s="133"/>
      <c r="D82" s="133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</row>
    <row r="83" spans="1:31" ht="15" x14ac:dyDescent="0.3">
      <c r="A83" s="133"/>
      <c r="B83" s="133"/>
      <c r="C83" s="133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  <c r="V83" s="133"/>
      <c r="W83" s="133"/>
      <c r="X83" s="133"/>
      <c r="Y83" s="133"/>
      <c r="Z83" s="133"/>
      <c r="AA83" s="133"/>
      <c r="AB83" s="133"/>
      <c r="AC83" s="133"/>
      <c r="AD83" s="133"/>
      <c r="AE83" s="133"/>
    </row>
    <row r="84" spans="1:31" ht="13.5" customHeight="1" x14ac:dyDescent="0.3">
      <c r="A84" s="133"/>
      <c r="B84" s="133"/>
      <c r="C84" s="133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  <c r="AA84" s="133"/>
      <c r="AB84" s="133"/>
      <c r="AC84" s="133"/>
      <c r="AD84" s="133"/>
      <c r="AE84" s="133"/>
    </row>
    <row r="85" spans="1:31" ht="13.5" customHeight="1" x14ac:dyDescent="0.3">
      <c r="A85" s="133"/>
      <c r="B85" s="133"/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133"/>
      <c r="V85" s="133"/>
      <c r="W85" s="133"/>
      <c r="X85" s="133"/>
      <c r="Y85" s="133"/>
      <c r="Z85" s="133"/>
      <c r="AA85" s="133"/>
      <c r="AB85" s="133"/>
      <c r="AC85" s="133"/>
      <c r="AD85" s="133"/>
      <c r="AE85" s="133"/>
    </row>
    <row r="86" spans="1:31" ht="13.5" customHeight="1" x14ac:dyDescent="0.3">
      <c r="A86" s="133"/>
      <c r="B86" s="133"/>
      <c r="C86" s="133"/>
      <c r="D86" s="133"/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3"/>
      <c r="U86" s="133"/>
      <c r="V86" s="133"/>
      <c r="W86" s="133"/>
      <c r="X86" s="133"/>
      <c r="Y86" s="133"/>
      <c r="Z86" s="133"/>
      <c r="AA86" s="133"/>
      <c r="AB86" s="133"/>
      <c r="AC86" s="133"/>
      <c r="AD86" s="133"/>
      <c r="AE86" s="133"/>
    </row>
    <row r="87" spans="1:31" ht="13.5" customHeight="1" x14ac:dyDescent="0.3">
      <c r="A87" s="133"/>
      <c r="B87" s="133"/>
      <c r="C87" s="133"/>
      <c r="D87" s="133"/>
      <c r="E87" s="133"/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3"/>
      <c r="Q87" s="133"/>
      <c r="R87" s="133"/>
      <c r="S87" s="133"/>
      <c r="T87" s="133"/>
      <c r="U87" s="133"/>
      <c r="V87" s="133"/>
      <c r="W87" s="133"/>
      <c r="X87" s="133"/>
      <c r="Y87" s="133"/>
      <c r="Z87" s="133"/>
      <c r="AA87" s="133"/>
      <c r="AB87" s="133"/>
      <c r="AC87" s="133"/>
      <c r="AD87" s="133"/>
      <c r="AE87" s="133"/>
    </row>
    <row r="88" spans="1:31" ht="20.100000000000001" customHeight="1" x14ac:dyDescent="0.3">
      <c r="A88" s="133"/>
      <c r="B88" s="133"/>
      <c r="C88" s="133"/>
      <c r="D88" s="133"/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3"/>
      <c r="U88" s="133"/>
      <c r="V88" s="133"/>
      <c r="W88" s="133"/>
      <c r="X88" s="133"/>
      <c r="Y88" s="133"/>
      <c r="Z88" s="133"/>
      <c r="AA88" s="133"/>
      <c r="AB88" s="133"/>
      <c r="AC88" s="133"/>
      <c r="AD88" s="133"/>
      <c r="AE88" s="133"/>
    </row>
    <row r="89" spans="1:31" ht="13.5" customHeight="1" x14ac:dyDescent="0.3">
      <c r="A89" s="133"/>
      <c r="B89" s="133"/>
      <c r="C89" s="133"/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3"/>
      <c r="Q89" s="133"/>
      <c r="R89" s="133"/>
      <c r="S89" s="133"/>
      <c r="T89" s="133"/>
      <c r="U89" s="133"/>
      <c r="V89" s="133"/>
      <c r="W89" s="133"/>
      <c r="X89" s="133"/>
      <c r="Y89" s="133"/>
      <c r="Z89" s="133"/>
      <c r="AA89" s="133"/>
      <c r="AB89" s="133"/>
      <c r="AC89" s="133"/>
      <c r="AD89" s="133"/>
      <c r="AE89" s="133"/>
    </row>
    <row r="90" spans="1:31" ht="13.5" customHeight="1" x14ac:dyDescent="0.3">
      <c r="A90" s="133"/>
      <c r="B90" s="133"/>
      <c r="C90" s="133"/>
      <c r="D90" s="133"/>
      <c r="E90" s="133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3"/>
      <c r="U90" s="133"/>
      <c r="V90" s="133"/>
      <c r="W90" s="133"/>
      <c r="X90" s="133"/>
      <c r="Y90" s="133"/>
      <c r="Z90" s="133"/>
      <c r="AA90" s="133"/>
      <c r="AB90" s="133"/>
      <c r="AC90" s="133"/>
      <c r="AD90" s="133"/>
      <c r="AE90" s="133"/>
    </row>
    <row r="91" spans="1:31" ht="13.5" customHeight="1" x14ac:dyDescent="0.3">
      <c r="A91" s="133"/>
      <c r="B91" s="133"/>
      <c r="C91" s="133"/>
      <c r="D91" s="133"/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  <c r="W91" s="133"/>
      <c r="X91" s="133"/>
      <c r="Y91" s="133"/>
      <c r="Z91" s="133"/>
      <c r="AA91" s="133"/>
      <c r="AB91" s="133"/>
      <c r="AC91" s="133"/>
      <c r="AD91" s="133"/>
      <c r="AE91" s="133"/>
    </row>
    <row r="92" spans="1:31" ht="13.5" customHeight="1" x14ac:dyDescent="0.3">
      <c r="A92" s="133"/>
      <c r="B92" s="133"/>
      <c r="C92" s="133"/>
      <c r="D92" s="133"/>
      <c r="E92" s="133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  <c r="S92" s="133"/>
      <c r="T92" s="133"/>
      <c r="U92" s="133"/>
      <c r="V92" s="133"/>
      <c r="W92" s="133"/>
      <c r="X92" s="133"/>
      <c r="Y92" s="133"/>
      <c r="Z92" s="133"/>
      <c r="AA92" s="133"/>
      <c r="AB92" s="133"/>
      <c r="AC92" s="133"/>
      <c r="AD92" s="133"/>
      <c r="AE92" s="133"/>
    </row>
    <row r="93" spans="1:31" ht="13.5" customHeight="1" x14ac:dyDescent="0.3">
      <c r="A93" s="133"/>
      <c r="B93" s="133"/>
      <c r="C93" s="133"/>
      <c r="D93" s="133"/>
      <c r="E93" s="133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33"/>
      <c r="T93" s="133"/>
      <c r="U93" s="133"/>
      <c r="V93" s="133"/>
      <c r="W93" s="133"/>
      <c r="X93" s="133"/>
      <c r="Y93" s="133"/>
      <c r="Z93" s="133"/>
      <c r="AA93" s="133"/>
      <c r="AB93" s="133"/>
      <c r="AC93" s="133"/>
      <c r="AD93" s="133"/>
      <c r="AE93" s="133"/>
    </row>
    <row r="94" spans="1:31" ht="13.5" customHeight="1" x14ac:dyDescent="0.3">
      <c r="A94" s="133"/>
      <c r="B94" s="133"/>
      <c r="C94" s="133"/>
      <c r="D94" s="133"/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133"/>
      <c r="R94" s="133"/>
      <c r="S94" s="133"/>
      <c r="T94" s="133"/>
      <c r="U94" s="133"/>
      <c r="V94" s="133"/>
      <c r="W94" s="133"/>
      <c r="X94" s="133"/>
      <c r="Y94" s="133"/>
      <c r="Z94" s="133"/>
      <c r="AA94" s="133"/>
      <c r="AB94" s="133"/>
      <c r="AC94" s="133"/>
      <c r="AD94" s="133"/>
      <c r="AE94" s="133"/>
    </row>
    <row r="95" spans="1:31" ht="13.5" customHeight="1" x14ac:dyDescent="0.3">
      <c r="A95" s="133"/>
      <c r="B95" s="133"/>
      <c r="C95" s="133"/>
      <c r="D95" s="133"/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133"/>
      <c r="U95" s="133"/>
      <c r="V95" s="133"/>
      <c r="W95" s="133"/>
      <c r="X95" s="133"/>
      <c r="Y95" s="133"/>
      <c r="Z95" s="133"/>
      <c r="AA95" s="133"/>
      <c r="AB95" s="133"/>
      <c r="AC95" s="133"/>
      <c r="AD95" s="133"/>
      <c r="AE95" s="133"/>
    </row>
    <row r="96" spans="1:31" ht="13.5" customHeight="1" x14ac:dyDescent="0.3">
      <c r="A96" s="133"/>
      <c r="B96" s="133"/>
      <c r="C96" s="133"/>
      <c r="D96" s="133"/>
      <c r="E96" s="133"/>
      <c r="F96" s="133"/>
      <c r="G96" s="133"/>
      <c r="H96" s="133"/>
      <c r="I96" s="133"/>
      <c r="J96" s="133"/>
      <c r="K96" s="133"/>
      <c r="L96" s="133"/>
      <c r="M96" s="133"/>
      <c r="N96" s="133"/>
      <c r="O96" s="133"/>
      <c r="P96" s="133"/>
      <c r="Q96" s="133"/>
      <c r="R96" s="133"/>
      <c r="S96" s="133"/>
      <c r="T96" s="133"/>
      <c r="U96" s="133"/>
      <c r="V96" s="133"/>
      <c r="W96" s="133"/>
      <c r="X96" s="133"/>
      <c r="Y96" s="133"/>
      <c r="Z96" s="133"/>
      <c r="AA96" s="133"/>
      <c r="AB96" s="133"/>
      <c r="AC96" s="133"/>
      <c r="AD96" s="133"/>
      <c r="AE96" s="133"/>
    </row>
    <row r="97" spans="1:31" ht="13.5" customHeight="1" x14ac:dyDescent="0.3">
      <c r="A97" s="133"/>
      <c r="B97" s="133"/>
      <c r="C97" s="133"/>
      <c r="D97" s="133"/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3"/>
      <c r="U97" s="133"/>
      <c r="V97" s="133"/>
      <c r="W97" s="133"/>
      <c r="X97" s="133"/>
      <c r="Y97" s="133"/>
      <c r="Z97" s="133"/>
      <c r="AA97" s="133"/>
      <c r="AB97" s="133"/>
      <c r="AC97" s="133"/>
      <c r="AD97" s="133"/>
      <c r="AE97" s="133"/>
    </row>
    <row r="98" spans="1:31" ht="13.5" customHeight="1" x14ac:dyDescent="0.3">
      <c r="A98" s="133"/>
      <c r="B98" s="133"/>
      <c r="C98" s="133"/>
      <c r="D98" s="133"/>
      <c r="E98" s="133"/>
      <c r="F98" s="133"/>
      <c r="G98" s="133"/>
      <c r="H98" s="133"/>
      <c r="I98" s="133"/>
      <c r="J98" s="133"/>
      <c r="K98" s="133"/>
      <c r="L98" s="133"/>
      <c r="M98" s="133"/>
      <c r="N98" s="133"/>
      <c r="O98" s="133"/>
      <c r="P98" s="133"/>
      <c r="Q98" s="133"/>
      <c r="R98" s="133"/>
      <c r="S98" s="133"/>
      <c r="T98" s="133"/>
      <c r="U98" s="133"/>
      <c r="V98" s="133"/>
      <c r="W98" s="133"/>
      <c r="X98" s="133"/>
      <c r="Y98" s="133"/>
      <c r="Z98" s="133"/>
      <c r="AA98" s="133"/>
      <c r="AB98" s="133"/>
      <c r="AC98" s="133"/>
      <c r="AD98" s="133"/>
      <c r="AE98" s="133"/>
    </row>
    <row r="99" spans="1:31" ht="13.5" customHeight="1" x14ac:dyDescent="0.3">
      <c r="A99" s="133"/>
      <c r="B99" s="133"/>
      <c r="C99" s="133"/>
      <c r="D99" s="133"/>
      <c r="E99" s="133"/>
      <c r="F99" s="133"/>
      <c r="G99" s="133"/>
      <c r="H99" s="133"/>
      <c r="I99" s="133"/>
      <c r="J99" s="133"/>
      <c r="K99" s="133"/>
      <c r="L99" s="133"/>
      <c r="M99" s="133"/>
      <c r="N99" s="133"/>
      <c r="O99" s="133"/>
      <c r="P99" s="133"/>
      <c r="Q99" s="133"/>
      <c r="R99" s="133"/>
      <c r="S99" s="133"/>
      <c r="T99" s="133"/>
      <c r="U99" s="133"/>
      <c r="V99" s="133"/>
      <c r="W99" s="133"/>
      <c r="X99" s="133"/>
      <c r="Y99" s="133"/>
      <c r="Z99" s="133"/>
      <c r="AA99" s="133"/>
      <c r="AB99" s="133"/>
      <c r="AC99" s="133"/>
      <c r="AD99" s="133"/>
      <c r="AE99" s="133"/>
    </row>
    <row r="100" spans="1:31" ht="13.5" customHeight="1" x14ac:dyDescent="0.3">
      <c r="A100" s="133"/>
      <c r="B100" s="133"/>
      <c r="C100" s="133"/>
      <c r="D100" s="133"/>
      <c r="E100" s="133"/>
      <c r="F100" s="133"/>
      <c r="G100" s="133"/>
      <c r="H100" s="133"/>
      <c r="I100" s="133"/>
      <c r="J100" s="133"/>
      <c r="K100" s="133"/>
      <c r="L100" s="133"/>
      <c r="M100" s="133"/>
      <c r="N100" s="133"/>
      <c r="O100" s="133"/>
      <c r="P100" s="133"/>
      <c r="Q100" s="133"/>
      <c r="R100" s="133"/>
      <c r="S100" s="133"/>
      <c r="T100" s="133"/>
      <c r="U100" s="133"/>
      <c r="V100" s="133"/>
      <c r="W100" s="133"/>
      <c r="X100" s="133"/>
      <c r="Y100" s="133"/>
      <c r="Z100" s="133"/>
      <c r="AA100" s="133"/>
      <c r="AB100" s="133"/>
      <c r="AC100" s="133"/>
      <c r="AD100" s="133"/>
      <c r="AE100" s="133"/>
    </row>
    <row r="101" spans="1:31" ht="13.5" customHeight="1" x14ac:dyDescent="0.3">
      <c r="A101" s="133"/>
      <c r="B101" s="133"/>
      <c r="C101" s="133"/>
      <c r="D101" s="133"/>
      <c r="E101" s="133"/>
      <c r="F101" s="133"/>
      <c r="G101" s="133"/>
      <c r="H101" s="133"/>
      <c r="I101" s="133"/>
      <c r="J101" s="133"/>
      <c r="K101" s="133"/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  <c r="AA101" s="133"/>
      <c r="AB101" s="133"/>
      <c r="AC101" s="133"/>
      <c r="AD101" s="133"/>
      <c r="AE101" s="133"/>
    </row>
    <row r="102" spans="1:31" ht="13.5" customHeight="1" x14ac:dyDescent="0.3">
      <c r="A102" s="133"/>
      <c r="B102" s="133"/>
      <c r="C102" s="133"/>
      <c r="D102" s="133"/>
      <c r="E102" s="133"/>
      <c r="F102" s="133"/>
      <c r="G102" s="133"/>
      <c r="H102" s="133"/>
      <c r="I102" s="133"/>
      <c r="J102" s="133"/>
      <c r="K102" s="133"/>
      <c r="L102" s="133"/>
      <c r="M102" s="133"/>
      <c r="N102" s="133"/>
      <c r="O102" s="133"/>
      <c r="P102" s="133"/>
      <c r="Q102" s="133"/>
      <c r="R102" s="133"/>
      <c r="S102" s="133"/>
      <c r="T102" s="133"/>
      <c r="U102" s="133"/>
      <c r="V102" s="133"/>
      <c r="W102" s="133"/>
      <c r="X102" s="133"/>
      <c r="Y102" s="133"/>
      <c r="Z102" s="133"/>
      <c r="AA102" s="133"/>
      <c r="AB102" s="133"/>
      <c r="AC102" s="133"/>
      <c r="AD102" s="133"/>
      <c r="AE102" s="133"/>
    </row>
    <row r="103" spans="1:31" ht="13.5" customHeight="1" x14ac:dyDescent="0.3">
      <c r="A103" s="133"/>
      <c r="B103" s="133"/>
      <c r="C103" s="133"/>
      <c r="D103" s="133"/>
      <c r="E103" s="133"/>
      <c r="F103" s="133"/>
      <c r="G103" s="133"/>
      <c r="H103" s="133"/>
      <c r="I103" s="133"/>
      <c r="J103" s="133"/>
      <c r="K103" s="133"/>
      <c r="L103" s="133"/>
      <c r="M103" s="133"/>
      <c r="N103" s="133"/>
      <c r="O103" s="133"/>
      <c r="P103" s="133"/>
      <c r="Q103" s="133"/>
      <c r="R103" s="133"/>
      <c r="S103" s="133"/>
      <c r="T103" s="133"/>
      <c r="U103" s="133"/>
      <c r="V103" s="133"/>
      <c r="W103" s="133"/>
      <c r="X103" s="133"/>
      <c r="Y103" s="133"/>
      <c r="Z103" s="133"/>
      <c r="AA103" s="133"/>
      <c r="AB103" s="133"/>
      <c r="AC103" s="133"/>
      <c r="AD103" s="133"/>
      <c r="AE103" s="133"/>
    </row>
    <row r="104" spans="1:31" ht="13.5" customHeight="1" x14ac:dyDescent="0.3">
      <c r="A104" s="133"/>
      <c r="B104" s="133"/>
      <c r="C104" s="133"/>
      <c r="D104" s="133"/>
      <c r="E104" s="133"/>
      <c r="F104" s="133"/>
      <c r="G104" s="133"/>
      <c r="H104" s="133"/>
      <c r="I104" s="133"/>
      <c r="J104" s="133"/>
      <c r="K104" s="133"/>
      <c r="L104" s="133"/>
      <c r="M104" s="133"/>
      <c r="N104" s="133"/>
      <c r="O104" s="133"/>
      <c r="P104" s="133"/>
      <c r="Q104" s="133"/>
      <c r="R104" s="133"/>
      <c r="S104" s="133"/>
      <c r="T104" s="133"/>
      <c r="U104" s="133"/>
      <c r="V104" s="133"/>
      <c r="W104" s="133"/>
      <c r="X104" s="133"/>
      <c r="Y104" s="133"/>
      <c r="Z104" s="133"/>
      <c r="AA104" s="133"/>
      <c r="AB104" s="133"/>
      <c r="AC104" s="133"/>
      <c r="AD104" s="133"/>
      <c r="AE104" s="133"/>
    </row>
    <row r="105" spans="1:31" ht="13.5" customHeight="1" x14ac:dyDescent="0.3">
      <c r="A105" s="133"/>
      <c r="B105" s="133"/>
      <c r="C105" s="133"/>
      <c r="D105" s="133"/>
      <c r="E105" s="133"/>
      <c r="F105" s="133"/>
      <c r="G105" s="133"/>
      <c r="H105" s="133"/>
      <c r="I105" s="133"/>
      <c r="J105" s="133"/>
      <c r="K105" s="133"/>
      <c r="L105" s="133"/>
      <c r="M105" s="133"/>
      <c r="N105" s="133"/>
      <c r="O105" s="133"/>
      <c r="P105" s="133"/>
      <c r="Q105" s="133"/>
      <c r="R105" s="133"/>
      <c r="S105" s="133"/>
      <c r="T105" s="133"/>
      <c r="U105" s="133"/>
      <c r="V105" s="133"/>
      <c r="W105" s="133"/>
      <c r="X105" s="133"/>
      <c r="Y105" s="133"/>
      <c r="Z105" s="133"/>
      <c r="AA105" s="133"/>
      <c r="AB105" s="133"/>
      <c r="AC105" s="133"/>
      <c r="AD105" s="133"/>
      <c r="AE105" s="133"/>
    </row>
    <row r="106" spans="1:31" ht="13.5" customHeight="1" x14ac:dyDescent="0.3">
      <c r="A106" s="133"/>
      <c r="B106" s="133"/>
      <c r="C106" s="133"/>
      <c r="D106" s="133"/>
      <c r="E106" s="133"/>
      <c r="F106" s="133"/>
      <c r="G106" s="133"/>
      <c r="H106" s="133"/>
      <c r="I106" s="133"/>
      <c r="J106" s="133"/>
      <c r="K106" s="133"/>
      <c r="L106" s="133"/>
      <c r="M106" s="133"/>
      <c r="N106" s="133"/>
      <c r="O106" s="133"/>
      <c r="P106" s="133"/>
      <c r="Q106" s="133"/>
      <c r="R106" s="133"/>
      <c r="S106" s="133"/>
      <c r="T106" s="133"/>
      <c r="U106" s="133"/>
      <c r="V106" s="133"/>
      <c r="W106" s="133"/>
      <c r="X106" s="133"/>
      <c r="Y106" s="133"/>
      <c r="Z106" s="133"/>
      <c r="AA106" s="133"/>
      <c r="AB106" s="133"/>
      <c r="AC106" s="133"/>
      <c r="AD106" s="133"/>
      <c r="AE106" s="133"/>
    </row>
    <row r="107" spans="1:31" ht="13.5" customHeight="1" x14ac:dyDescent="0.3">
      <c r="A107" s="133"/>
      <c r="B107" s="133"/>
      <c r="C107" s="133"/>
      <c r="D107" s="133"/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  <c r="AA107" s="133"/>
      <c r="AB107" s="133"/>
      <c r="AC107" s="133"/>
      <c r="AD107" s="133"/>
      <c r="AE107" s="133"/>
    </row>
    <row r="108" spans="1:31" ht="13.5" customHeight="1" x14ac:dyDescent="0.3">
      <c r="A108" s="133"/>
      <c r="B108" s="133"/>
      <c r="C108" s="133"/>
      <c r="D108" s="133"/>
      <c r="E108" s="133"/>
      <c r="F108" s="133"/>
      <c r="G108" s="133"/>
      <c r="H108" s="133"/>
      <c r="I108" s="133"/>
      <c r="J108" s="133"/>
      <c r="K108" s="133"/>
      <c r="L108" s="133"/>
      <c r="M108" s="133"/>
      <c r="N108" s="133"/>
      <c r="O108" s="133"/>
      <c r="P108" s="133"/>
      <c r="Q108" s="133"/>
      <c r="R108" s="133"/>
      <c r="S108" s="133"/>
      <c r="T108" s="133"/>
      <c r="U108" s="133"/>
      <c r="V108" s="133"/>
      <c r="W108" s="133"/>
      <c r="X108" s="133"/>
      <c r="Y108" s="133"/>
      <c r="Z108" s="133"/>
      <c r="AA108" s="133"/>
      <c r="AB108" s="133"/>
      <c r="AC108" s="133"/>
      <c r="AD108" s="133"/>
      <c r="AE108" s="133"/>
    </row>
    <row r="109" spans="1:31" ht="13.5" customHeight="1" x14ac:dyDescent="0.3">
      <c r="A109" s="133"/>
      <c r="B109" s="133"/>
      <c r="C109" s="133"/>
      <c r="D109" s="133"/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  <c r="AA109" s="133"/>
      <c r="AB109" s="133"/>
      <c r="AC109" s="133"/>
      <c r="AD109" s="133"/>
      <c r="AE109" s="133"/>
    </row>
    <row r="110" spans="1:31" ht="13.5" customHeight="1" x14ac:dyDescent="0.3">
      <c r="A110" s="133"/>
      <c r="B110" s="133"/>
      <c r="C110" s="133"/>
      <c r="D110" s="133"/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3"/>
      <c r="AE110" s="133"/>
    </row>
    <row r="111" spans="1:31" ht="13.5" customHeight="1" x14ac:dyDescent="0.3">
      <c r="A111" s="133"/>
      <c r="B111" s="133"/>
      <c r="C111" s="133"/>
      <c r="D111" s="133"/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  <c r="AA111" s="133"/>
      <c r="AB111" s="133"/>
      <c r="AC111" s="133"/>
      <c r="AD111" s="133"/>
      <c r="AE111" s="133"/>
    </row>
    <row r="112" spans="1:31" ht="13.5" customHeight="1" x14ac:dyDescent="0.3">
      <c r="A112" s="133"/>
      <c r="B112" s="133"/>
      <c r="C112" s="133"/>
      <c r="D112" s="133"/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  <c r="Z112" s="133"/>
      <c r="AA112" s="133"/>
      <c r="AB112" s="133"/>
      <c r="AC112" s="133"/>
      <c r="AD112" s="133"/>
      <c r="AE112" s="133"/>
    </row>
    <row r="113" spans="1:31" ht="13.5" customHeight="1" x14ac:dyDescent="0.3">
      <c r="A113" s="133"/>
      <c r="B113" s="133"/>
      <c r="C113" s="133"/>
      <c r="D113" s="133"/>
      <c r="E113" s="133"/>
      <c r="F113" s="133"/>
      <c r="G113" s="133"/>
      <c r="H113" s="133"/>
      <c r="I113" s="133"/>
      <c r="J113" s="133"/>
      <c r="K113" s="133"/>
      <c r="L113" s="133"/>
      <c r="M113" s="133"/>
      <c r="N113" s="133"/>
      <c r="O113" s="133"/>
      <c r="P113" s="133"/>
      <c r="Q113" s="133"/>
      <c r="R113" s="133"/>
      <c r="S113" s="133"/>
      <c r="T113" s="133"/>
      <c r="U113" s="133"/>
      <c r="V113" s="133"/>
      <c r="W113" s="133"/>
      <c r="X113" s="133"/>
      <c r="Y113" s="133"/>
      <c r="Z113" s="133"/>
      <c r="AA113" s="133"/>
      <c r="AB113" s="133"/>
      <c r="AC113" s="133"/>
      <c r="AD113" s="133"/>
      <c r="AE113" s="133"/>
    </row>
    <row r="114" spans="1:31" ht="13.5" customHeight="1" x14ac:dyDescent="0.3">
      <c r="A114" s="133"/>
      <c r="B114" s="133"/>
      <c r="C114" s="133"/>
      <c r="D114" s="133"/>
      <c r="E114" s="133"/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3"/>
      <c r="Q114" s="133"/>
      <c r="R114" s="133"/>
      <c r="S114" s="133"/>
      <c r="T114" s="133"/>
      <c r="U114" s="133"/>
      <c r="V114" s="133"/>
      <c r="W114" s="133"/>
      <c r="X114" s="133"/>
      <c r="Y114" s="133"/>
      <c r="Z114" s="133"/>
      <c r="AA114" s="133"/>
      <c r="AB114" s="133"/>
      <c r="AC114" s="133"/>
      <c r="AD114" s="133"/>
      <c r="AE114" s="133"/>
    </row>
    <row r="115" spans="1:31" ht="14.25" customHeight="1" x14ac:dyDescent="0.3">
      <c r="A115" s="133"/>
      <c r="B115" s="133"/>
      <c r="C115" s="133"/>
      <c r="D115" s="133"/>
      <c r="E115" s="133"/>
      <c r="F115" s="133"/>
      <c r="G115" s="133"/>
      <c r="H115" s="133"/>
      <c r="I115" s="133"/>
      <c r="J115" s="133"/>
      <c r="K115" s="133"/>
      <c r="L115" s="133"/>
      <c r="M115" s="133"/>
      <c r="N115" s="133"/>
      <c r="O115" s="133"/>
      <c r="P115" s="133"/>
      <c r="Q115" s="133"/>
      <c r="R115" s="133"/>
      <c r="S115" s="133"/>
      <c r="T115" s="133"/>
      <c r="U115" s="133"/>
      <c r="V115" s="133"/>
      <c r="W115" s="133"/>
      <c r="X115" s="133"/>
      <c r="Y115" s="133"/>
      <c r="Z115" s="133"/>
      <c r="AA115" s="133"/>
      <c r="AB115" s="133"/>
      <c r="AC115" s="133"/>
      <c r="AD115" s="133"/>
      <c r="AE115" s="133"/>
    </row>
    <row r="116" spans="1:31" ht="13.5" customHeight="1" x14ac:dyDescent="0.3">
      <c r="A116" s="133"/>
      <c r="B116" s="133"/>
      <c r="C116" s="133"/>
      <c r="D116" s="133"/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</row>
    <row r="117" spans="1:31" ht="13.5" customHeight="1" x14ac:dyDescent="0.3">
      <c r="A117" s="133"/>
      <c r="B117" s="133"/>
      <c r="C117" s="133"/>
      <c r="D117" s="133"/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</row>
    <row r="118" spans="1:31" ht="13.5" customHeight="1" x14ac:dyDescent="0.3">
      <c r="A118" s="133"/>
      <c r="B118" s="133"/>
      <c r="C118" s="133"/>
      <c r="D118" s="133"/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</row>
    <row r="119" spans="1:31" ht="13.5" customHeight="1" x14ac:dyDescent="0.3">
      <c r="A119" s="133"/>
      <c r="B119" s="133"/>
      <c r="C119" s="133"/>
      <c r="D119" s="133"/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</row>
    <row r="120" spans="1:31" ht="13.5" customHeight="1" x14ac:dyDescent="0.3">
      <c r="A120" s="133"/>
      <c r="B120" s="133"/>
      <c r="C120" s="133"/>
      <c r="D120" s="133"/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  <c r="W120" s="133"/>
      <c r="X120" s="133"/>
      <c r="Y120" s="133"/>
      <c r="Z120" s="133"/>
      <c r="AA120" s="133"/>
      <c r="AB120" s="133"/>
      <c r="AC120" s="133"/>
      <c r="AD120" s="133"/>
      <c r="AE120" s="133"/>
    </row>
    <row r="121" spans="1:31" ht="13.5" customHeight="1" x14ac:dyDescent="0.3">
      <c r="A121" s="133"/>
      <c r="B121" s="133"/>
      <c r="C121" s="133"/>
      <c r="D121" s="133"/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133"/>
      <c r="U121" s="133"/>
      <c r="V121" s="133"/>
      <c r="W121" s="133"/>
      <c r="X121" s="133"/>
      <c r="Y121" s="133"/>
      <c r="Z121" s="133"/>
      <c r="AA121" s="133"/>
      <c r="AB121" s="133"/>
      <c r="AC121" s="133"/>
      <c r="AD121" s="133"/>
      <c r="AE121" s="133"/>
    </row>
    <row r="122" spans="1:31" ht="13.5" customHeight="1" x14ac:dyDescent="0.3">
      <c r="A122" s="133"/>
      <c r="B122" s="133"/>
      <c r="C122" s="133"/>
      <c r="D122" s="133"/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3"/>
      <c r="Q122" s="133"/>
      <c r="R122" s="133"/>
      <c r="S122" s="133"/>
      <c r="T122" s="133"/>
      <c r="U122" s="133"/>
      <c r="V122" s="133"/>
      <c r="W122" s="133"/>
      <c r="X122" s="133"/>
      <c r="Y122" s="133"/>
      <c r="Z122" s="133"/>
      <c r="AA122" s="133"/>
      <c r="AB122" s="133"/>
      <c r="AC122" s="133"/>
      <c r="AD122" s="133"/>
      <c r="AE122" s="133"/>
    </row>
    <row r="123" spans="1:31" ht="13.5" customHeight="1" x14ac:dyDescent="0.3">
      <c r="A123" s="133"/>
      <c r="B123" s="133"/>
      <c r="C123" s="133"/>
      <c r="D123" s="133"/>
      <c r="E123" s="133"/>
      <c r="F123" s="133"/>
      <c r="G123" s="133"/>
      <c r="H123" s="133"/>
      <c r="I123" s="133"/>
      <c r="J123" s="133"/>
      <c r="K123" s="133"/>
      <c r="L123" s="133"/>
      <c r="M123" s="133"/>
      <c r="N123" s="133"/>
      <c r="O123" s="133"/>
      <c r="P123" s="133"/>
      <c r="Q123" s="133"/>
      <c r="R123" s="133"/>
      <c r="S123" s="133"/>
      <c r="T123" s="133"/>
      <c r="U123" s="133"/>
      <c r="V123" s="133"/>
      <c r="W123" s="133"/>
      <c r="X123" s="133"/>
      <c r="Y123" s="133"/>
      <c r="Z123" s="133"/>
      <c r="AA123" s="133"/>
      <c r="AB123" s="133"/>
      <c r="AC123" s="133"/>
      <c r="AD123" s="133"/>
      <c r="AE123" s="133"/>
    </row>
    <row r="124" spans="1:31" ht="13.5" customHeight="1" x14ac:dyDescent="0.3">
      <c r="A124" s="133"/>
      <c r="B124" s="133"/>
      <c r="C124" s="133"/>
      <c r="D124" s="133"/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3"/>
      <c r="Q124" s="133"/>
      <c r="R124" s="133"/>
      <c r="S124" s="133"/>
      <c r="T124" s="133"/>
      <c r="U124" s="133"/>
      <c r="V124" s="133"/>
      <c r="W124" s="133"/>
      <c r="X124" s="133"/>
      <c r="Y124" s="133"/>
      <c r="Z124" s="133"/>
      <c r="AA124" s="133"/>
      <c r="AB124" s="133"/>
      <c r="AC124" s="133"/>
      <c r="AD124" s="133"/>
      <c r="AE124" s="133"/>
    </row>
    <row r="125" spans="1:31" ht="13.5" customHeight="1" x14ac:dyDescent="0.3">
      <c r="A125" s="133"/>
      <c r="B125" s="133"/>
      <c r="C125" s="133"/>
      <c r="D125" s="133"/>
      <c r="E125" s="133"/>
      <c r="F125" s="133"/>
      <c r="G125" s="133"/>
      <c r="H125" s="133"/>
      <c r="I125" s="133"/>
      <c r="J125" s="133"/>
      <c r="K125" s="133"/>
      <c r="L125" s="133"/>
      <c r="M125" s="133"/>
      <c r="N125" s="133"/>
      <c r="O125" s="133"/>
      <c r="P125" s="133"/>
      <c r="Q125" s="133"/>
      <c r="R125" s="133"/>
      <c r="S125" s="133"/>
      <c r="T125" s="133"/>
      <c r="U125" s="133"/>
      <c r="V125" s="133"/>
      <c r="W125" s="133"/>
      <c r="X125" s="133"/>
      <c r="Y125" s="133"/>
      <c r="Z125" s="133"/>
      <c r="AA125" s="133"/>
      <c r="AB125" s="133"/>
      <c r="AC125" s="133"/>
      <c r="AD125" s="133"/>
      <c r="AE125" s="133"/>
    </row>
    <row r="126" spans="1:31" ht="13.5" customHeight="1" x14ac:dyDescent="0.3">
      <c r="A126" s="133"/>
      <c r="B126" s="133"/>
      <c r="C126" s="133"/>
      <c r="D126" s="133"/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3"/>
      <c r="Q126" s="133"/>
      <c r="R126" s="133"/>
      <c r="S126" s="133"/>
      <c r="T126" s="133"/>
      <c r="U126" s="133"/>
      <c r="V126" s="133"/>
      <c r="W126" s="133"/>
      <c r="X126" s="133"/>
      <c r="Y126" s="133"/>
      <c r="Z126" s="133"/>
      <c r="AA126" s="133"/>
      <c r="AB126" s="133"/>
      <c r="AC126" s="133"/>
      <c r="AD126" s="133"/>
      <c r="AE126" s="133"/>
    </row>
    <row r="127" spans="1:31" ht="13.5" customHeight="1" x14ac:dyDescent="0.3">
      <c r="A127" s="133"/>
      <c r="B127" s="133"/>
      <c r="C127" s="133"/>
      <c r="D127" s="133"/>
      <c r="E127" s="133"/>
      <c r="F127" s="133"/>
      <c r="G127" s="133"/>
      <c r="H127" s="133"/>
      <c r="I127" s="133"/>
      <c r="J127" s="133"/>
      <c r="K127" s="133"/>
      <c r="L127" s="133"/>
      <c r="M127" s="133"/>
      <c r="N127" s="133"/>
      <c r="O127" s="133"/>
      <c r="P127" s="133"/>
      <c r="Q127" s="133"/>
      <c r="R127" s="133"/>
      <c r="S127" s="133"/>
      <c r="T127" s="133"/>
      <c r="U127" s="133"/>
      <c r="V127" s="133"/>
      <c r="W127" s="133"/>
      <c r="X127" s="133"/>
      <c r="Y127" s="133"/>
      <c r="Z127" s="133"/>
      <c r="AA127" s="133"/>
      <c r="AB127" s="133"/>
      <c r="AC127" s="133"/>
      <c r="AD127" s="133"/>
      <c r="AE127" s="133"/>
    </row>
    <row r="128" spans="1:31" ht="15" x14ac:dyDescent="0.3">
      <c r="A128" s="133"/>
      <c r="B128" s="133"/>
      <c r="C128" s="133"/>
      <c r="D128" s="133"/>
      <c r="E128" s="133"/>
      <c r="F128" s="133"/>
      <c r="G128" s="133"/>
      <c r="H128" s="133"/>
      <c r="I128" s="133"/>
      <c r="J128" s="133"/>
      <c r="K128" s="133"/>
      <c r="L128" s="133"/>
      <c r="M128" s="133"/>
      <c r="N128" s="133"/>
      <c r="O128" s="133"/>
      <c r="P128" s="133"/>
      <c r="Q128" s="133"/>
      <c r="R128" s="133"/>
      <c r="S128" s="133"/>
      <c r="T128" s="133"/>
      <c r="U128" s="133"/>
      <c r="V128" s="133"/>
      <c r="W128" s="133"/>
      <c r="X128" s="133"/>
      <c r="Y128" s="133"/>
      <c r="Z128" s="133"/>
      <c r="AA128" s="133"/>
      <c r="AB128" s="133"/>
      <c r="AC128" s="133"/>
      <c r="AD128" s="133"/>
      <c r="AE128" s="133"/>
    </row>
    <row r="129" spans="1:31" ht="15" x14ac:dyDescent="0.3">
      <c r="A129" s="133"/>
      <c r="B129" s="133"/>
      <c r="C129" s="133"/>
      <c r="D129" s="133"/>
      <c r="E129" s="133"/>
      <c r="F129" s="133"/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33"/>
      <c r="T129" s="133"/>
      <c r="U129" s="133"/>
      <c r="V129" s="133"/>
      <c r="W129" s="133"/>
      <c r="X129" s="133"/>
      <c r="Y129" s="133"/>
      <c r="Z129" s="133"/>
      <c r="AA129" s="133"/>
      <c r="AB129" s="133"/>
      <c r="AC129" s="133"/>
      <c r="AD129" s="133"/>
      <c r="AE129" s="133"/>
    </row>
    <row r="130" spans="1:31" ht="20.100000000000001" customHeight="1" x14ac:dyDescent="0.3">
      <c r="A130" s="133"/>
      <c r="B130" s="133"/>
      <c r="C130" s="133"/>
      <c r="D130" s="133"/>
      <c r="E130" s="133"/>
      <c r="F130" s="133"/>
      <c r="G130" s="133"/>
      <c r="H130" s="133"/>
      <c r="I130" s="133"/>
      <c r="J130" s="133"/>
      <c r="K130" s="133"/>
      <c r="L130" s="133"/>
      <c r="M130" s="133"/>
      <c r="N130" s="133"/>
      <c r="O130" s="133"/>
      <c r="P130" s="133"/>
      <c r="Q130" s="133"/>
      <c r="R130" s="133"/>
      <c r="S130" s="133"/>
      <c r="T130" s="133"/>
      <c r="U130" s="133"/>
      <c r="V130" s="133"/>
      <c r="W130" s="133"/>
      <c r="X130" s="133"/>
      <c r="Y130" s="133"/>
      <c r="Z130" s="133"/>
      <c r="AA130" s="133"/>
      <c r="AB130" s="133"/>
      <c r="AC130" s="133"/>
      <c r="AD130" s="133"/>
      <c r="AE130" s="133"/>
    </row>
    <row r="131" spans="1:31" ht="15" x14ac:dyDescent="0.3">
      <c r="A131" s="133"/>
      <c r="B131" s="133"/>
      <c r="C131" s="133"/>
      <c r="D131" s="133"/>
      <c r="E131" s="133"/>
      <c r="F131" s="133"/>
      <c r="G131" s="133"/>
      <c r="H131" s="133"/>
      <c r="I131" s="133"/>
      <c r="J131" s="133"/>
      <c r="K131" s="133"/>
      <c r="L131" s="133"/>
      <c r="M131" s="133"/>
      <c r="N131" s="133"/>
      <c r="O131" s="133"/>
      <c r="P131" s="133"/>
      <c r="Q131" s="133"/>
      <c r="R131" s="133"/>
      <c r="S131" s="133"/>
      <c r="T131" s="133"/>
      <c r="U131" s="133"/>
      <c r="V131" s="133"/>
      <c r="W131" s="133"/>
      <c r="X131" s="133"/>
      <c r="Y131" s="133"/>
      <c r="Z131" s="133"/>
      <c r="AA131" s="133"/>
      <c r="AB131" s="133"/>
      <c r="AC131" s="133"/>
      <c r="AD131" s="133"/>
      <c r="AE131" s="133"/>
    </row>
    <row r="132" spans="1:31" ht="15" x14ac:dyDescent="0.3">
      <c r="A132" s="133"/>
      <c r="B132" s="133"/>
      <c r="C132" s="133"/>
      <c r="D132" s="133"/>
      <c r="E132" s="133"/>
      <c r="F132" s="133"/>
      <c r="G132" s="133"/>
      <c r="H132" s="133"/>
      <c r="I132" s="133"/>
      <c r="J132" s="133"/>
      <c r="K132" s="133"/>
      <c r="L132" s="133"/>
      <c r="M132" s="133"/>
      <c r="N132" s="133"/>
      <c r="O132" s="133"/>
      <c r="P132" s="133"/>
      <c r="Q132" s="133"/>
      <c r="R132" s="133"/>
      <c r="S132" s="133"/>
      <c r="T132" s="133"/>
      <c r="U132" s="133"/>
      <c r="V132" s="133"/>
      <c r="W132" s="133"/>
      <c r="X132" s="133"/>
      <c r="Y132" s="133"/>
      <c r="Z132" s="133"/>
      <c r="AA132" s="133"/>
      <c r="AB132" s="133"/>
      <c r="AC132" s="133"/>
      <c r="AD132" s="133"/>
      <c r="AE132" s="133"/>
    </row>
    <row r="133" spans="1:31" ht="13.5" customHeight="1" x14ac:dyDescent="0.3">
      <c r="A133" s="133"/>
      <c r="B133" s="133"/>
      <c r="C133" s="133"/>
      <c r="D133" s="133"/>
      <c r="E133" s="133"/>
      <c r="F133" s="133"/>
      <c r="G133" s="133"/>
      <c r="H133" s="133"/>
      <c r="I133" s="133"/>
      <c r="J133" s="133"/>
      <c r="K133" s="133"/>
      <c r="L133" s="133"/>
      <c r="M133" s="133"/>
      <c r="N133" s="133"/>
      <c r="O133" s="133"/>
      <c r="P133" s="133"/>
      <c r="Q133" s="133"/>
      <c r="R133" s="133"/>
      <c r="S133" s="133"/>
      <c r="T133" s="133"/>
      <c r="U133" s="133"/>
      <c r="V133" s="133"/>
      <c r="W133" s="133"/>
      <c r="X133" s="133"/>
      <c r="Y133" s="133"/>
      <c r="Z133" s="133"/>
      <c r="AA133" s="133"/>
      <c r="AB133" s="133"/>
      <c r="AC133" s="133"/>
      <c r="AD133" s="133"/>
      <c r="AE133" s="133"/>
    </row>
    <row r="134" spans="1:31" ht="15" x14ac:dyDescent="0.3">
      <c r="A134" s="133"/>
      <c r="B134" s="133"/>
      <c r="C134" s="133"/>
      <c r="D134" s="133"/>
      <c r="E134" s="133"/>
      <c r="F134" s="133"/>
      <c r="G134" s="133"/>
      <c r="H134" s="133"/>
      <c r="I134" s="133"/>
      <c r="J134" s="133"/>
      <c r="K134" s="133"/>
      <c r="L134" s="133"/>
      <c r="M134" s="133"/>
      <c r="N134" s="133"/>
      <c r="O134" s="133"/>
      <c r="P134" s="133"/>
      <c r="Q134" s="133"/>
      <c r="R134" s="133"/>
      <c r="S134" s="133"/>
      <c r="T134" s="133"/>
      <c r="U134" s="133"/>
      <c r="V134" s="133"/>
      <c r="W134" s="133"/>
      <c r="X134" s="133"/>
      <c r="Y134" s="133"/>
      <c r="Z134" s="133"/>
      <c r="AA134" s="133"/>
      <c r="AB134" s="133"/>
      <c r="AC134" s="133"/>
      <c r="AD134" s="133"/>
      <c r="AE134" s="133"/>
    </row>
    <row r="135" spans="1:31" ht="13.5" customHeight="1" x14ac:dyDescent="0.3">
      <c r="A135" s="133"/>
      <c r="B135" s="133"/>
      <c r="C135" s="133"/>
      <c r="D135" s="133"/>
      <c r="E135" s="133"/>
      <c r="F135" s="133"/>
      <c r="G135" s="133"/>
      <c r="H135" s="133"/>
      <c r="I135" s="133"/>
      <c r="J135" s="133"/>
      <c r="K135" s="133"/>
      <c r="L135" s="133"/>
      <c r="M135" s="133"/>
      <c r="N135" s="133"/>
      <c r="O135" s="133"/>
      <c r="P135" s="133"/>
      <c r="Q135" s="133"/>
      <c r="R135" s="133"/>
      <c r="S135" s="133"/>
      <c r="T135" s="133"/>
      <c r="U135" s="133"/>
      <c r="V135" s="133"/>
      <c r="W135" s="133"/>
      <c r="X135" s="133"/>
      <c r="Y135" s="133"/>
      <c r="Z135" s="133"/>
      <c r="AA135" s="133"/>
      <c r="AB135" s="133"/>
      <c r="AC135" s="133"/>
      <c r="AD135" s="133"/>
      <c r="AE135" s="133"/>
    </row>
    <row r="136" spans="1:31" ht="15" x14ac:dyDescent="0.3">
      <c r="A136" s="133"/>
      <c r="B136" s="133"/>
      <c r="C136" s="133"/>
      <c r="D136" s="133"/>
      <c r="E136" s="133"/>
      <c r="F136" s="133"/>
      <c r="G136" s="133"/>
      <c r="H136" s="133"/>
      <c r="I136" s="133"/>
      <c r="J136" s="133"/>
      <c r="K136" s="133"/>
      <c r="L136" s="133"/>
      <c r="M136" s="133"/>
      <c r="N136" s="133"/>
      <c r="O136" s="133"/>
      <c r="P136" s="133"/>
      <c r="Q136" s="133"/>
      <c r="R136" s="133"/>
      <c r="S136" s="133"/>
      <c r="T136" s="133"/>
      <c r="U136" s="133"/>
      <c r="V136" s="133"/>
      <c r="W136" s="133"/>
      <c r="X136" s="133"/>
      <c r="Y136" s="133"/>
      <c r="Z136" s="133"/>
      <c r="AA136" s="133"/>
      <c r="AB136" s="133"/>
      <c r="AC136" s="133"/>
      <c r="AD136" s="133"/>
      <c r="AE136" s="133"/>
    </row>
    <row r="137" spans="1:31" ht="15" x14ac:dyDescent="0.3">
      <c r="A137" s="133"/>
      <c r="B137" s="133"/>
      <c r="C137" s="133"/>
      <c r="D137" s="133"/>
      <c r="E137" s="133"/>
      <c r="F137" s="133"/>
      <c r="G137" s="133"/>
      <c r="H137" s="133"/>
      <c r="I137" s="133"/>
      <c r="J137" s="133"/>
      <c r="K137" s="133"/>
      <c r="L137" s="133"/>
      <c r="M137" s="133"/>
      <c r="N137" s="133"/>
      <c r="O137" s="133"/>
      <c r="P137" s="133"/>
      <c r="Q137" s="133"/>
      <c r="R137" s="133"/>
      <c r="S137" s="133"/>
      <c r="T137" s="133"/>
      <c r="U137" s="133"/>
      <c r="V137" s="133"/>
      <c r="W137" s="133"/>
      <c r="X137" s="133"/>
      <c r="Y137" s="133"/>
      <c r="Z137" s="133"/>
      <c r="AA137" s="133"/>
      <c r="AB137" s="133"/>
      <c r="AC137" s="133"/>
      <c r="AD137" s="133"/>
      <c r="AE137" s="133"/>
    </row>
    <row r="138" spans="1:31" ht="15" x14ac:dyDescent="0.3">
      <c r="A138" s="133"/>
      <c r="B138" s="133"/>
      <c r="C138" s="133"/>
      <c r="D138" s="133"/>
      <c r="E138" s="133"/>
      <c r="F138" s="133"/>
      <c r="G138" s="133"/>
      <c r="H138" s="133"/>
      <c r="I138" s="133"/>
      <c r="J138" s="133"/>
      <c r="K138" s="133"/>
      <c r="L138" s="133"/>
      <c r="M138" s="133"/>
      <c r="N138" s="133"/>
      <c r="O138" s="133"/>
      <c r="P138" s="133"/>
      <c r="Q138" s="133"/>
      <c r="R138" s="133"/>
      <c r="S138" s="133"/>
      <c r="T138" s="133"/>
      <c r="U138" s="133"/>
      <c r="V138" s="133"/>
      <c r="W138" s="133"/>
      <c r="X138" s="133"/>
      <c r="Y138" s="133"/>
      <c r="Z138" s="133"/>
      <c r="AA138" s="133"/>
      <c r="AB138" s="133"/>
      <c r="AC138" s="133"/>
      <c r="AD138" s="133"/>
      <c r="AE138" s="133"/>
    </row>
    <row r="139" spans="1:31" ht="15" x14ac:dyDescent="0.3">
      <c r="A139" s="133"/>
      <c r="B139" s="133"/>
      <c r="C139" s="133"/>
      <c r="D139" s="133"/>
      <c r="E139" s="133"/>
      <c r="F139" s="133"/>
      <c r="G139" s="133"/>
      <c r="H139" s="133"/>
      <c r="I139" s="133"/>
      <c r="J139" s="133"/>
      <c r="K139" s="133"/>
      <c r="L139" s="133"/>
      <c r="M139" s="133"/>
      <c r="N139" s="133"/>
      <c r="O139" s="133"/>
      <c r="P139" s="133"/>
      <c r="Q139" s="133"/>
      <c r="R139" s="133"/>
      <c r="S139" s="133"/>
      <c r="T139" s="133"/>
      <c r="U139" s="133"/>
      <c r="V139" s="133"/>
      <c r="W139" s="133"/>
      <c r="X139" s="133"/>
      <c r="Y139" s="133"/>
      <c r="Z139" s="133"/>
      <c r="AA139" s="133"/>
      <c r="AB139" s="133"/>
      <c r="AC139" s="133"/>
      <c r="AD139" s="133"/>
      <c r="AE139" s="133"/>
    </row>
    <row r="140" spans="1:31" ht="13.5" customHeight="1" x14ac:dyDescent="0.3">
      <c r="A140" s="133"/>
      <c r="B140" s="133"/>
      <c r="C140" s="133"/>
      <c r="D140" s="133"/>
      <c r="E140" s="133"/>
      <c r="F140" s="133"/>
      <c r="G140" s="133"/>
      <c r="H140" s="133"/>
      <c r="I140" s="133"/>
      <c r="J140" s="133"/>
      <c r="K140" s="133"/>
      <c r="L140" s="133"/>
      <c r="M140" s="133"/>
      <c r="N140" s="133"/>
      <c r="O140" s="133"/>
      <c r="P140" s="133"/>
      <c r="Q140" s="133"/>
      <c r="R140" s="133"/>
      <c r="S140" s="133"/>
      <c r="T140" s="133"/>
      <c r="U140" s="133"/>
      <c r="V140" s="133"/>
      <c r="W140" s="133"/>
      <c r="X140" s="133"/>
      <c r="Y140" s="133"/>
      <c r="Z140" s="133"/>
      <c r="AA140" s="133"/>
      <c r="AB140" s="133"/>
      <c r="AC140" s="133"/>
      <c r="AD140" s="133"/>
      <c r="AE140" s="133"/>
    </row>
    <row r="141" spans="1:31" ht="20.100000000000001" customHeight="1" x14ac:dyDescent="0.3">
      <c r="A141" s="133"/>
      <c r="B141" s="133"/>
      <c r="C141" s="133"/>
      <c r="D141" s="133"/>
      <c r="E141" s="133"/>
      <c r="F141" s="133"/>
      <c r="G141" s="133"/>
      <c r="H141" s="133"/>
      <c r="I141" s="133"/>
      <c r="J141" s="133"/>
      <c r="K141" s="133"/>
      <c r="L141" s="133"/>
      <c r="M141" s="133"/>
      <c r="N141" s="133"/>
      <c r="O141" s="133"/>
      <c r="P141" s="133"/>
      <c r="Q141" s="133"/>
      <c r="R141" s="133"/>
      <c r="S141" s="133"/>
      <c r="T141" s="133"/>
      <c r="U141" s="133"/>
      <c r="V141" s="133"/>
      <c r="W141" s="133"/>
      <c r="X141" s="133"/>
      <c r="Y141" s="133"/>
      <c r="Z141" s="133"/>
      <c r="AA141" s="133"/>
      <c r="AB141" s="133"/>
      <c r="AC141" s="133"/>
      <c r="AD141" s="133"/>
      <c r="AE141" s="133"/>
    </row>
    <row r="142" spans="1:31" ht="15" x14ac:dyDescent="0.3">
      <c r="A142" s="133"/>
      <c r="B142" s="133"/>
      <c r="C142" s="133"/>
      <c r="D142" s="133"/>
      <c r="E142" s="133"/>
      <c r="F142" s="133"/>
      <c r="G142" s="133"/>
      <c r="H142" s="133"/>
      <c r="I142" s="133"/>
      <c r="J142" s="133"/>
      <c r="K142" s="133"/>
      <c r="L142" s="133"/>
      <c r="M142" s="133"/>
      <c r="N142" s="133"/>
      <c r="O142" s="133"/>
      <c r="P142" s="133"/>
      <c r="Q142" s="133"/>
      <c r="R142" s="133"/>
      <c r="S142" s="133"/>
      <c r="T142" s="133"/>
      <c r="U142" s="133"/>
      <c r="V142" s="133"/>
      <c r="W142" s="133"/>
      <c r="X142" s="133"/>
      <c r="Y142" s="133"/>
      <c r="Z142" s="133"/>
      <c r="AA142" s="133"/>
      <c r="AB142" s="133"/>
      <c r="AC142" s="133"/>
      <c r="AD142" s="133"/>
      <c r="AE142" s="133"/>
    </row>
    <row r="143" spans="1:31" ht="13.5" customHeight="1" x14ac:dyDescent="0.3">
      <c r="A143" s="133"/>
      <c r="B143" s="133"/>
      <c r="C143" s="133"/>
      <c r="D143" s="133"/>
      <c r="E143" s="133"/>
      <c r="F143" s="133"/>
      <c r="G143" s="133"/>
      <c r="H143" s="133"/>
      <c r="I143" s="133"/>
      <c r="J143" s="133"/>
      <c r="K143" s="133"/>
      <c r="L143" s="133"/>
      <c r="M143" s="133"/>
      <c r="N143" s="133"/>
      <c r="O143" s="133"/>
      <c r="P143" s="133"/>
      <c r="Q143" s="133"/>
      <c r="R143" s="133"/>
      <c r="S143" s="133"/>
      <c r="T143" s="133"/>
      <c r="U143" s="133"/>
      <c r="V143" s="133"/>
      <c r="W143" s="133"/>
      <c r="X143" s="133"/>
      <c r="Y143" s="133"/>
      <c r="Z143" s="133"/>
      <c r="AA143" s="133"/>
      <c r="AB143" s="133"/>
      <c r="AC143" s="133"/>
      <c r="AD143" s="133"/>
      <c r="AE143" s="133"/>
    </row>
    <row r="144" spans="1:31" ht="15" x14ac:dyDescent="0.3">
      <c r="A144" s="133"/>
      <c r="B144" s="133"/>
      <c r="C144" s="133"/>
      <c r="D144" s="133"/>
      <c r="E144" s="133"/>
      <c r="F144" s="133"/>
      <c r="G144" s="133"/>
      <c r="H144" s="133"/>
      <c r="I144" s="133"/>
      <c r="J144" s="133"/>
      <c r="K144" s="133"/>
      <c r="L144" s="133"/>
      <c r="M144" s="133"/>
      <c r="N144" s="133"/>
      <c r="O144" s="133"/>
      <c r="P144" s="133"/>
      <c r="Q144" s="133"/>
      <c r="R144" s="133"/>
      <c r="S144" s="133"/>
      <c r="T144" s="133"/>
      <c r="U144" s="133"/>
      <c r="V144" s="133"/>
      <c r="W144" s="133"/>
      <c r="X144" s="133"/>
      <c r="Y144" s="133"/>
      <c r="Z144" s="133"/>
      <c r="AA144" s="133"/>
      <c r="AB144" s="133"/>
      <c r="AC144" s="133"/>
      <c r="AD144" s="133"/>
      <c r="AE144" s="133"/>
    </row>
    <row r="145" spans="1:31" ht="13.5" customHeight="1" x14ac:dyDescent="0.3">
      <c r="A145" s="133"/>
      <c r="B145" s="133"/>
      <c r="C145" s="133"/>
      <c r="D145" s="133"/>
      <c r="E145" s="133"/>
      <c r="F145" s="133"/>
      <c r="G145" s="133"/>
      <c r="H145" s="133"/>
      <c r="I145" s="133"/>
      <c r="J145" s="133"/>
      <c r="K145" s="133"/>
      <c r="L145" s="133"/>
      <c r="M145" s="133"/>
      <c r="N145" s="133"/>
      <c r="O145" s="133"/>
      <c r="P145" s="133"/>
      <c r="Q145" s="133"/>
      <c r="R145" s="133"/>
      <c r="S145" s="133"/>
      <c r="T145" s="133"/>
      <c r="U145" s="133"/>
      <c r="V145" s="133"/>
      <c r="W145" s="133"/>
      <c r="X145" s="133"/>
      <c r="Y145" s="133"/>
      <c r="Z145" s="133"/>
      <c r="AA145" s="133"/>
      <c r="AB145" s="133"/>
      <c r="AC145" s="133"/>
      <c r="AD145" s="133"/>
      <c r="AE145" s="133"/>
    </row>
    <row r="146" spans="1:31" ht="15" x14ac:dyDescent="0.3">
      <c r="A146" s="133"/>
      <c r="B146" s="133"/>
      <c r="C146" s="133"/>
      <c r="D146" s="133"/>
      <c r="E146" s="133"/>
      <c r="F146" s="133"/>
      <c r="G146" s="133"/>
      <c r="H146" s="133"/>
      <c r="I146" s="133"/>
      <c r="J146" s="133"/>
      <c r="K146" s="133"/>
      <c r="L146" s="133"/>
      <c r="M146" s="133"/>
      <c r="N146" s="133"/>
      <c r="O146" s="133"/>
      <c r="P146" s="133"/>
      <c r="Q146" s="133"/>
      <c r="R146" s="133"/>
      <c r="S146" s="133"/>
      <c r="T146" s="133"/>
      <c r="U146" s="133"/>
      <c r="V146" s="133"/>
      <c r="W146" s="133"/>
      <c r="X146" s="133"/>
      <c r="Y146" s="133"/>
      <c r="Z146" s="133"/>
      <c r="AA146" s="133"/>
      <c r="AB146" s="133"/>
      <c r="AC146" s="133"/>
      <c r="AD146" s="133"/>
      <c r="AE146" s="133"/>
    </row>
    <row r="147" spans="1:31" ht="15" x14ac:dyDescent="0.3">
      <c r="A147" s="133"/>
      <c r="B147" s="133"/>
      <c r="C147" s="133"/>
      <c r="D147" s="133"/>
      <c r="E147" s="133"/>
      <c r="F147" s="133"/>
      <c r="G147" s="133"/>
      <c r="H147" s="133"/>
      <c r="I147" s="133"/>
      <c r="J147" s="133"/>
      <c r="K147" s="133"/>
      <c r="L147" s="133"/>
      <c r="M147" s="133"/>
      <c r="N147" s="133"/>
      <c r="O147" s="133"/>
      <c r="P147" s="133"/>
      <c r="Q147" s="133"/>
      <c r="R147" s="133"/>
      <c r="S147" s="133"/>
      <c r="T147" s="133"/>
      <c r="U147" s="133"/>
      <c r="V147" s="133"/>
      <c r="W147" s="133"/>
      <c r="X147" s="133"/>
      <c r="Y147" s="133"/>
      <c r="Z147" s="133"/>
      <c r="AA147" s="133"/>
      <c r="AB147" s="133"/>
      <c r="AC147" s="133"/>
      <c r="AD147" s="133"/>
      <c r="AE147" s="133"/>
    </row>
    <row r="148" spans="1:31" ht="15" x14ac:dyDescent="0.3">
      <c r="A148" s="133"/>
      <c r="B148" s="133"/>
      <c r="C148" s="133"/>
      <c r="D148" s="133"/>
      <c r="E148" s="133"/>
      <c r="F148" s="133"/>
      <c r="G148" s="133"/>
      <c r="H148" s="133"/>
      <c r="I148" s="133"/>
      <c r="J148" s="133"/>
      <c r="K148" s="133"/>
      <c r="L148" s="133"/>
      <c r="M148" s="133"/>
      <c r="N148" s="133"/>
      <c r="O148" s="133"/>
      <c r="P148" s="133"/>
      <c r="Q148" s="133"/>
      <c r="R148" s="133"/>
      <c r="S148" s="133"/>
      <c r="T148" s="133"/>
      <c r="U148" s="133"/>
      <c r="V148" s="133"/>
      <c r="W148" s="133"/>
      <c r="X148" s="133"/>
      <c r="Y148" s="133"/>
      <c r="Z148" s="133"/>
      <c r="AA148" s="133"/>
      <c r="AB148" s="133"/>
      <c r="AC148" s="133"/>
      <c r="AD148" s="133"/>
      <c r="AE148" s="133"/>
    </row>
    <row r="149" spans="1:31" ht="15" x14ac:dyDescent="0.3">
      <c r="A149" s="133"/>
      <c r="B149" s="133"/>
      <c r="C149" s="133"/>
      <c r="D149" s="133"/>
      <c r="E149" s="133"/>
      <c r="F149" s="133"/>
      <c r="G149" s="133"/>
      <c r="H149" s="133"/>
      <c r="I149" s="133"/>
      <c r="J149" s="133"/>
      <c r="K149" s="133"/>
      <c r="L149" s="133"/>
      <c r="M149" s="133"/>
      <c r="N149" s="133"/>
      <c r="O149" s="133"/>
      <c r="P149" s="133"/>
      <c r="Q149" s="133"/>
      <c r="R149" s="133"/>
      <c r="S149" s="133"/>
      <c r="T149" s="133"/>
      <c r="U149" s="133"/>
      <c r="V149" s="133"/>
      <c r="W149" s="133"/>
      <c r="X149" s="133"/>
      <c r="Y149" s="133"/>
      <c r="Z149" s="133"/>
      <c r="AA149" s="133"/>
      <c r="AB149" s="133"/>
      <c r="AC149" s="133"/>
      <c r="AD149" s="133"/>
      <c r="AE149" s="133"/>
    </row>
    <row r="150" spans="1:31" ht="13.5" customHeight="1" x14ac:dyDescent="0.3">
      <c r="A150" s="133"/>
      <c r="B150" s="133"/>
      <c r="C150" s="133"/>
      <c r="D150" s="133"/>
      <c r="E150" s="133"/>
      <c r="F150" s="133"/>
      <c r="G150" s="133"/>
      <c r="H150" s="133"/>
      <c r="I150" s="133"/>
      <c r="J150" s="133"/>
      <c r="K150" s="133"/>
      <c r="L150" s="133"/>
      <c r="M150" s="133"/>
      <c r="N150" s="133"/>
      <c r="O150" s="133"/>
      <c r="P150" s="133"/>
      <c r="Q150" s="133"/>
      <c r="R150" s="133"/>
      <c r="S150" s="133"/>
      <c r="T150" s="133"/>
      <c r="U150" s="133"/>
      <c r="V150" s="133"/>
      <c r="W150" s="133"/>
      <c r="X150" s="133"/>
      <c r="Y150" s="133"/>
      <c r="Z150" s="133"/>
      <c r="AA150" s="133"/>
      <c r="AB150" s="133"/>
      <c r="AC150" s="133"/>
      <c r="AD150" s="133"/>
      <c r="AE150" s="133"/>
    </row>
    <row r="151" spans="1:31" ht="15" x14ac:dyDescent="0.3">
      <c r="A151" s="133"/>
      <c r="B151" s="133"/>
      <c r="C151" s="133"/>
      <c r="D151" s="133"/>
      <c r="E151" s="133"/>
      <c r="F151" s="133"/>
      <c r="G151" s="133"/>
      <c r="H151" s="133"/>
      <c r="I151" s="133"/>
      <c r="J151" s="133"/>
      <c r="K151" s="133"/>
      <c r="L151" s="133"/>
      <c r="M151" s="133"/>
      <c r="N151" s="133"/>
      <c r="O151" s="133"/>
      <c r="P151" s="133"/>
      <c r="Q151" s="133"/>
      <c r="R151" s="133"/>
      <c r="S151" s="133"/>
      <c r="T151" s="133"/>
      <c r="U151" s="133"/>
      <c r="V151" s="133"/>
      <c r="W151" s="133"/>
      <c r="X151" s="133"/>
      <c r="Y151" s="133"/>
      <c r="Z151" s="133"/>
      <c r="AA151" s="133"/>
      <c r="AB151" s="133"/>
      <c r="AC151" s="133"/>
      <c r="AD151" s="133"/>
      <c r="AE151" s="133"/>
    </row>
    <row r="152" spans="1:31" ht="13.5" customHeight="1" x14ac:dyDescent="0.3">
      <c r="A152" s="133"/>
      <c r="B152" s="133"/>
      <c r="C152" s="133"/>
      <c r="D152" s="133"/>
      <c r="E152" s="133"/>
      <c r="F152" s="133"/>
      <c r="G152" s="133"/>
      <c r="H152" s="133"/>
      <c r="I152" s="133"/>
      <c r="J152" s="133"/>
      <c r="K152" s="133"/>
      <c r="L152" s="133"/>
      <c r="M152" s="133"/>
      <c r="N152" s="133"/>
      <c r="O152" s="133"/>
      <c r="P152" s="133"/>
      <c r="Q152" s="133"/>
      <c r="R152" s="133"/>
      <c r="S152" s="133"/>
      <c r="T152" s="133"/>
      <c r="U152" s="133"/>
      <c r="V152" s="133"/>
      <c r="W152" s="133"/>
      <c r="X152" s="133"/>
      <c r="Y152" s="133"/>
      <c r="Z152" s="133"/>
      <c r="AA152" s="133"/>
      <c r="AB152" s="133"/>
      <c r="AC152" s="133"/>
      <c r="AD152" s="133"/>
      <c r="AE152" s="133"/>
    </row>
    <row r="153" spans="1:31" ht="15" x14ac:dyDescent="0.3">
      <c r="A153" s="133"/>
      <c r="B153" s="133"/>
      <c r="C153" s="133"/>
      <c r="D153" s="133"/>
      <c r="E153" s="133"/>
      <c r="F153" s="133"/>
      <c r="G153" s="133"/>
      <c r="H153" s="133"/>
      <c r="I153" s="133"/>
      <c r="J153" s="133"/>
      <c r="K153" s="133"/>
      <c r="L153" s="133"/>
      <c r="M153" s="133"/>
      <c r="N153" s="133"/>
      <c r="O153" s="133"/>
      <c r="P153" s="133"/>
      <c r="Q153" s="133"/>
      <c r="R153" s="133"/>
      <c r="S153" s="133"/>
      <c r="T153" s="133"/>
      <c r="U153" s="133"/>
      <c r="V153" s="133"/>
      <c r="W153" s="133"/>
      <c r="X153" s="133"/>
      <c r="Y153" s="133"/>
      <c r="Z153" s="133"/>
      <c r="AA153" s="133"/>
      <c r="AB153" s="133"/>
      <c r="AC153" s="133"/>
      <c r="AD153" s="133"/>
      <c r="AE153" s="133"/>
    </row>
    <row r="154" spans="1:31" ht="15" x14ac:dyDescent="0.3">
      <c r="A154" s="133"/>
      <c r="B154" s="133"/>
      <c r="C154" s="133"/>
      <c r="D154" s="133"/>
      <c r="E154" s="133"/>
      <c r="F154" s="133"/>
      <c r="G154" s="133"/>
      <c r="H154" s="133"/>
      <c r="I154" s="133"/>
      <c r="J154" s="133"/>
      <c r="K154" s="133"/>
      <c r="L154" s="133"/>
      <c r="M154" s="133"/>
      <c r="N154" s="133"/>
      <c r="O154" s="133"/>
      <c r="P154" s="133"/>
      <c r="Q154" s="133"/>
      <c r="R154" s="133"/>
      <c r="S154" s="133"/>
      <c r="T154" s="133"/>
      <c r="U154" s="133"/>
      <c r="V154" s="133"/>
      <c r="W154" s="133"/>
      <c r="X154" s="133"/>
      <c r="Y154" s="133"/>
      <c r="Z154" s="133"/>
      <c r="AA154" s="133"/>
      <c r="AB154" s="133"/>
      <c r="AC154" s="133"/>
      <c r="AD154" s="133"/>
      <c r="AE154" s="133"/>
    </row>
    <row r="155" spans="1:31" ht="15" x14ac:dyDescent="0.3">
      <c r="A155" s="133"/>
      <c r="B155" s="133"/>
      <c r="C155" s="133"/>
      <c r="D155" s="133"/>
      <c r="E155" s="133"/>
      <c r="F155" s="133"/>
      <c r="G155" s="133"/>
      <c r="H155" s="133"/>
      <c r="I155" s="133"/>
      <c r="J155" s="133"/>
      <c r="K155" s="133"/>
      <c r="L155" s="133"/>
      <c r="M155" s="133"/>
      <c r="N155" s="133"/>
      <c r="O155" s="133"/>
      <c r="P155" s="133"/>
      <c r="Q155" s="133"/>
      <c r="R155" s="133"/>
      <c r="S155" s="133"/>
      <c r="T155" s="133"/>
      <c r="U155" s="133"/>
      <c r="V155" s="133"/>
      <c r="W155" s="133"/>
      <c r="X155" s="133"/>
      <c r="Y155" s="133"/>
      <c r="Z155" s="133"/>
      <c r="AA155" s="133"/>
      <c r="AB155" s="133"/>
      <c r="AC155" s="133"/>
      <c r="AD155" s="133"/>
      <c r="AE155" s="133"/>
    </row>
    <row r="156" spans="1:31" ht="15" x14ac:dyDescent="0.3">
      <c r="A156" s="133"/>
      <c r="B156" s="133"/>
      <c r="C156" s="133"/>
      <c r="D156" s="133"/>
      <c r="E156" s="133"/>
      <c r="F156" s="133"/>
      <c r="G156" s="133"/>
      <c r="H156" s="133"/>
      <c r="I156" s="133"/>
      <c r="J156" s="133"/>
      <c r="K156" s="133"/>
      <c r="L156" s="133"/>
      <c r="M156" s="133"/>
      <c r="N156" s="133"/>
      <c r="O156" s="133"/>
      <c r="P156" s="133"/>
      <c r="Q156" s="133"/>
      <c r="R156" s="133"/>
      <c r="S156" s="133"/>
      <c r="T156" s="133"/>
      <c r="U156" s="133"/>
      <c r="V156" s="133"/>
      <c r="W156" s="133"/>
      <c r="X156" s="133"/>
      <c r="Y156" s="133"/>
      <c r="Z156" s="133"/>
      <c r="AA156" s="133"/>
      <c r="AB156" s="133"/>
      <c r="AC156" s="133"/>
      <c r="AD156" s="133"/>
      <c r="AE156" s="133"/>
    </row>
    <row r="157" spans="1:31" ht="15" x14ac:dyDescent="0.3">
      <c r="A157" s="133"/>
      <c r="B157" s="133"/>
      <c r="C157" s="133"/>
      <c r="D157" s="133"/>
      <c r="E157" s="133"/>
      <c r="F157" s="133"/>
      <c r="G157" s="133"/>
      <c r="H157" s="133"/>
      <c r="I157" s="133"/>
      <c r="J157" s="133"/>
      <c r="K157" s="133"/>
      <c r="L157" s="133"/>
      <c r="M157" s="133"/>
      <c r="N157" s="133"/>
      <c r="O157" s="133"/>
      <c r="P157" s="133"/>
      <c r="Q157" s="133"/>
      <c r="R157" s="133"/>
      <c r="S157" s="133"/>
      <c r="T157" s="133"/>
      <c r="U157" s="133"/>
      <c r="V157" s="133"/>
      <c r="W157" s="133"/>
      <c r="X157" s="133"/>
      <c r="Y157" s="133"/>
      <c r="Z157" s="133"/>
      <c r="AA157" s="133"/>
      <c r="AB157" s="133"/>
      <c r="AC157" s="133"/>
      <c r="AD157" s="133"/>
      <c r="AE157" s="133"/>
    </row>
    <row r="158" spans="1:31" ht="15" x14ac:dyDescent="0.3">
      <c r="A158" s="133"/>
      <c r="B158" s="133"/>
      <c r="C158" s="133"/>
      <c r="D158" s="133"/>
      <c r="E158" s="133"/>
      <c r="F158" s="133"/>
      <c r="G158" s="133"/>
      <c r="H158" s="133"/>
      <c r="I158" s="133"/>
      <c r="J158" s="133"/>
      <c r="K158" s="133"/>
      <c r="L158" s="133"/>
      <c r="M158" s="133"/>
      <c r="N158" s="133"/>
      <c r="O158" s="133"/>
      <c r="P158" s="133"/>
      <c r="Q158" s="133"/>
      <c r="R158" s="133"/>
      <c r="S158" s="133"/>
      <c r="T158" s="133"/>
      <c r="U158" s="133"/>
      <c r="V158" s="133"/>
      <c r="W158" s="133"/>
      <c r="X158" s="133"/>
      <c r="Y158" s="133"/>
      <c r="Z158" s="133"/>
      <c r="AA158" s="133"/>
      <c r="AB158" s="133"/>
      <c r="AC158" s="133"/>
      <c r="AD158" s="133"/>
      <c r="AE158" s="133"/>
    </row>
    <row r="159" spans="1:31" ht="15" x14ac:dyDescent="0.3">
      <c r="A159" s="133"/>
      <c r="B159" s="133"/>
      <c r="C159" s="133"/>
      <c r="D159" s="133"/>
      <c r="E159" s="133"/>
      <c r="F159" s="133"/>
      <c r="G159" s="133"/>
      <c r="H159" s="133"/>
      <c r="I159" s="133"/>
      <c r="J159" s="133"/>
      <c r="K159" s="133"/>
      <c r="L159" s="133"/>
      <c r="M159" s="133"/>
      <c r="N159" s="133"/>
      <c r="O159" s="133"/>
      <c r="P159" s="133"/>
      <c r="Q159" s="133"/>
      <c r="R159" s="133"/>
      <c r="S159" s="133"/>
      <c r="T159" s="133"/>
      <c r="U159" s="133"/>
      <c r="V159" s="133"/>
      <c r="W159" s="133"/>
      <c r="X159" s="133"/>
      <c r="Y159" s="133"/>
      <c r="Z159" s="133"/>
      <c r="AA159" s="133"/>
      <c r="AB159" s="133"/>
      <c r="AC159" s="133"/>
      <c r="AD159" s="133"/>
      <c r="AE159" s="133"/>
    </row>
    <row r="160" spans="1:31" ht="15" x14ac:dyDescent="0.3">
      <c r="A160" s="133"/>
      <c r="B160" s="133"/>
      <c r="C160" s="133"/>
      <c r="D160" s="133"/>
      <c r="E160" s="133"/>
      <c r="F160" s="133"/>
      <c r="G160" s="133"/>
      <c r="H160" s="133"/>
      <c r="I160" s="133"/>
      <c r="J160" s="133"/>
      <c r="K160" s="133"/>
      <c r="L160" s="133"/>
      <c r="M160" s="133"/>
      <c r="N160" s="133"/>
      <c r="O160" s="133"/>
      <c r="P160" s="133"/>
      <c r="Q160" s="133"/>
      <c r="R160" s="133"/>
      <c r="S160" s="133"/>
      <c r="T160" s="133"/>
      <c r="U160" s="133"/>
      <c r="V160" s="133"/>
      <c r="W160" s="133"/>
      <c r="X160" s="133"/>
      <c r="Y160" s="133"/>
      <c r="Z160" s="133"/>
      <c r="AA160" s="133"/>
      <c r="AB160" s="133"/>
      <c r="AC160" s="133"/>
      <c r="AD160" s="133"/>
      <c r="AE160" s="133"/>
    </row>
    <row r="161" spans="1:31" ht="15" x14ac:dyDescent="0.3">
      <c r="A161" s="133"/>
      <c r="B161" s="133"/>
      <c r="C161" s="133"/>
      <c r="D161" s="133"/>
      <c r="E161" s="133"/>
      <c r="F161" s="133"/>
      <c r="G161" s="133"/>
      <c r="H161" s="133"/>
      <c r="I161" s="133"/>
      <c r="J161" s="133"/>
      <c r="K161" s="133"/>
      <c r="L161" s="133"/>
      <c r="M161" s="133"/>
      <c r="N161" s="133"/>
      <c r="O161" s="133"/>
      <c r="P161" s="133"/>
      <c r="Q161" s="133"/>
      <c r="R161" s="133"/>
      <c r="S161" s="133"/>
      <c r="T161" s="133"/>
      <c r="U161" s="133"/>
      <c r="V161" s="133"/>
      <c r="W161" s="133"/>
      <c r="X161" s="133"/>
      <c r="Y161" s="133"/>
      <c r="Z161" s="133"/>
      <c r="AA161" s="133"/>
      <c r="AB161" s="133"/>
      <c r="AC161" s="133"/>
      <c r="AD161" s="133"/>
      <c r="AE161" s="133"/>
    </row>
    <row r="162" spans="1:31" ht="15" x14ac:dyDescent="0.3">
      <c r="A162" s="133"/>
      <c r="B162" s="133"/>
      <c r="C162" s="133"/>
      <c r="D162" s="133"/>
      <c r="E162" s="133"/>
      <c r="F162" s="133"/>
      <c r="G162" s="133"/>
      <c r="H162" s="133"/>
      <c r="I162" s="133"/>
      <c r="J162" s="133"/>
      <c r="K162" s="133"/>
      <c r="L162" s="133"/>
      <c r="M162" s="133"/>
      <c r="N162" s="133"/>
      <c r="O162" s="133"/>
      <c r="P162" s="133"/>
      <c r="Q162" s="133"/>
      <c r="R162" s="133"/>
      <c r="S162" s="133"/>
      <c r="T162" s="133"/>
      <c r="U162" s="133"/>
      <c r="V162" s="133"/>
      <c r="W162" s="133"/>
      <c r="X162" s="133"/>
      <c r="Y162" s="133"/>
      <c r="Z162" s="133"/>
      <c r="AA162" s="133"/>
      <c r="AB162" s="133"/>
      <c r="AC162" s="133"/>
      <c r="AD162" s="133"/>
      <c r="AE162" s="133"/>
    </row>
    <row r="163" spans="1:31" ht="15" x14ac:dyDescent="0.3">
      <c r="A163" s="133"/>
      <c r="B163" s="133"/>
      <c r="C163" s="133"/>
      <c r="D163" s="133"/>
      <c r="E163" s="133"/>
      <c r="F163" s="133"/>
      <c r="G163" s="133"/>
      <c r="H163" s="133"/>
      <c r="I163" s="133"/>
      <c r="J163" s="133"/>
      <c r="K163" s="133"/>
      <c r="L163" s="133"/>
      <c r="M163" s="133"/>
      <c r="N163" s="133"/>
      <c r="O163" s="133"/>
      <c r="P163" s="133"/>
      <c r="Q163" s="133"/>
      <c r="R163" s="133"/>
      <c r="S163" s="133"/>
      <c r="T163" s="133"/>
      <c r="U163" s="133"/>
      <c r="V163" s="133"/>
      <c r="W163" s="133"/>
      <c r="X163" s="133"/>
      <c r="Y163" s="133"/>
      <c r="Z163" s="133"/>
      <c r="AA163" s="133"/>
      <c r="AB163" s="133"/>
      <c r="AC163" s="133"/>
      <c r="AD163" s="133"/>
      <c r="AE163" s="133"/>
    </row>
    <row r="164" spans="1:31" ht="15" x14ac:dyDescent="0.3">
      <c r="A164" s="133"/>
      <c r="B164" s="133"/>
      <c r="C164" s="133"/>
      <c r="D164" s="133"/>
      <c r="E164" s="133"/>
      <c r="F164" s="133"/>
      <c r="G164" s="133"/>
      <c r="H164" s="133"/>
      <c r="I164" s="133"/>
      <c r="J164" s="133"/>
      <c r="K164" s="133"/>
      <c r="L164" s="133"/>
      <c r="M164" s="133"/>
      <c r="N164" s="133"/>
      <c r="O164" s="133"/>
      <c r="P164" s="133"/>
      <c r="Q164" s="133"/>
      <c r="R164" s="133"/>
      <c r="S164" s="133"/>
      <c r="T164" s="133"/>
      <c r="U164" s="133"/>
      <c r="V164" s="133"/>
      <c r="W164" s="133"/>
      <c r="X164" s="133"/>
      <c r="Y164" s="133"/>
      <c r="Z164" s="133"/>
      <c r="AA164" s="133"/>
      <c r="AB164" s="133"/>
      <c r="AC164" s="133"/>
      <c r="AD164" s="133"/>
      <c r="AE164" s="133"/>
    </row>
    <row r="165" spans="1:31" ht="15" x14ac:dyDescent="0.3">
      <c r="A165" s="133"/>
      <c r="B165" s="133"/>
      <c r="C165" s="133"/>
      <c r="D165" s="133"/>
      <c r="E165" s="133"/>
      <c r="F165" s="133"/>
      <c r="G165" s="133"/>
      <c r="H165" s="133"/>
      <c r="I165" s="133"/>
      <c r="J165" s="133"/>
      <c r="K165" s="133"/>
      <c r="L165" s="133"/>
      <c r="M165" s="133"/>
      <c r="N165" s="133"/>
      <c r="O165" s="133"/>
      <c r="P165" s="133"/>
      <c r="Q165" s="133"/>
      <c r="R165" s="133"/>
      <c r="S165" s="133"/>
      <c r="T165" s="133"/>
      <c r="U165" s="133"/>
      <c r="V165" s="133"/>
      <c r="W165" s="133"/>
      <c r="X165" s="133"/>
      <c r="Y165" s="133"/>
      <c r="Z165" s="133"/>
      <c r="AA165" s="133"/>
      <c r="AB165" s="133"/>
      <c r="AC165" s="133"/>
      <c r="AD165" s="133"/>
      <c r="AE165" s="133"/>
    </row>
    <row r="166" spans="1:31" ht="15" x14ac:dyDescent="0.3">
      <c r="A166" s="133"/>
      <c r="B166" s="133"/>
      <c r="C166" s="133"/>
      <c r="D166" s="133"/>
      <c r="E166" s="133"/>
      <c r="F166" s="133"/>
      <c r="G166" s="133"/>
      <c r="H166" s="133"/>
      <c r="I166" s="133"/>
      <c r="J166" s="133"/>
      <c r="K166" s="133"/>
      <c r="L166" s="133"/>
      <c r="M166" s="133"/>
      <c r="N166" s="133"/>
      <c r="O166" s="133"/>
      <c r="P166" s="133"/>
      <c r="Q166" s="133"/>
      <c r="R166" s="133"/>
      <c r="S166" s="133"/>
      <c r="T166" s="133"/>
      <c r="U166" s="133"/>
      <c r="V166" s="133"/>
      <c r="W166" s="133"/>
      <c r="X166" s="133"/>
      <c r="Y166" s="133"/>
      <c r="Z166" s="133"/>
      <c r="AA166" s="133"/>
      <c r="AB166" s="133"/>
      <c r="AC166" s="133"/>
      <c r="AD166" s="133"/>
      <c r="AE166" s="133"/>
    </row>
    <row r="167" spans="1:31" ht="15" x14ac:dyDescent="0.3">
      <c r="A167" s="133"/>
      <c r="B167" s="133"/>
      <c r="C167" s="133"/>
      <c r="D167" s="133"/>
      <c r="E167" s="133"/>
      <c r="F167" s="133"/>
      <c r="G167" s="133"/>
      <c r="H167" s="133"/>
      <c r="I167" s="133"/>
      <c r="J167" s="133"/>
      <c r="K167" s="133"/>
      <c r="L167" s="133"/>
      <c r="M167" s="133"/>
      <c r="N167" s="133"/>
      <c r="O167" s="133"/>
      <c r="P167" s="133"/>
      <c r="Q167" s="133"/>
      <c r="R167" s="133"/>
      <c r="S167" s="133"/>
      <c r="T167" s="133"/>
      <c r="U167" s="133"/>
      <c r="V167" s="133"/>
      <c r="W167" s="133"/>
      <c r="X167" s="133"/>
      <c r="Y167" s="133"/>
      <c r="Z167" s="133"/>
      <c r="AA167" s="133"/>
      <c r="AB167" s="133"/>
      <c r="AC167" s="133"/>
      <c r="AD167" s="133"/>
      <c r="AE167" s="133"/>
    </row>
    <row r="168" spans="1:31" ht="15" x14ac:dyDescent="0.3">
      <c r="A168" s="133"/>
      <c r="B168" s="133"/>
      <c r="C168" s="133"/>
      <c r="D168" s="133"/>
      <c r="E168" s="133"/>
      <c r="F168" s="133"/>
      <c r="G168" s="133"/>
      <c r="H168" s="133"/>
      <c r="I168" s="133"/>
      <c r="J168" s="133"/>
      <c r="K168" s="133"/>
      <c r="L168" s="133"/>
      <c r="M168" s="133"/>
      <c r="N168" s="133"/>
      <c r="O168" s="133"/>
      <c r="P168" s="133"/>
      <c r="Q168" s="133"/>
      <c r="R168" s="133"/>
      <c r="S168" s="133"/>
      <c r="T168" s="133"/>
      <c r="U168" s="133"/>
      <c r="V168" s="133"/>
      <c r="W168" s="133"/>
      <c r="X168" s="133"/>
      <c r="Y168" s="133"/>
      <c r="Z168" s="133"/>
      <c r="AA168" s="133"/>
      <c r="AB168" s="133"/>
      <c r="AC168" s="133"/>
      <c r="AD168" s="133"/>
      <c r="AE168" s="133"/>
    </row>
    <row r="169" spans="1:31" ht="15" x14ac:dyDescent="0.3">
      <c r="A169" s="133"/>
      <c r="B169" s="133"/>
      <c r="C169" s="133"/>
      <c r="D169" s="133"/>
      <c r="E169" s="133"/>
      <c r="F169" s="133"/>
      <c r="G169" s="133"/>
      <c r="H169" s="133"/>
      <c r="I169" s="133"/>
      <c r="J169" s="133"/>
      <c r="K169" s="133"/>
      <c r="L169" s="133"/>
      <c r="M169" s="133"/>
      <c r="N169" s="133"/>
      <c r="O169" s="133"/>
      <c r="P169" s="133"/>
      <c r="Q169" s="133"/>
      <c r="R169" s="133"/>
      <c r="S169" s="133"/>
      <c r="T169" s="133"/>
      <c r="U169" s="133"/>
      <c r="V169" s="133"/>
      <c r="W169" s="133"/>
      <c r="X169" s="133"/>
      <c r="Y169" s="133"/>
      <c r="Z169" s="133"/>
      <c r="AA169" s="133"/>
      <c r="AB169" s="133"/>
      <c r="AC169" s="133"/>
      <c r="AD169" s="133"/>
      <c r="AE169" s="133"/>
    </row>
    <row r="170" spans="1:31" ht="15" x14ac:dyDescent="0.3">
      <c r="A170" s="133"/>
      <c r="B170" s="133"/>
      <c r="C170" s="133"/>
      <c r="D170" s="133"/>
      <c r="E170" s="133"/>
      <c r="F170" s="133"/>
      <c r="G170" s="133"/>
      <c r="H170" s="133"/>
      <c r="I170" s="133"/>
      <c r="J170" s="133"/>
      <c r="K170" s="133"/>
      <c r="L170" s="133"/>
      <c r="M170" s="133"/>
      <c r="N170" s="133"/>
      <c r="O170" s="133"/>
      <c r="P170" s="133"/>
      <c r="Q170" s="133"/>
      <c r="R170" s="133"/>
      <c r="S170" s="133"/>
      <c r="T170" s="133"/>
      <c r="U170" s="133"/>
      <c r="V170" s="133"/>
      <c r="W170" s="133"/>
      <c r="X170" s="133"/>
      <c r="Y170" s="133"/>
      <c r="Z170" s="133"/>
      <c r="AA170" s="133"/>
      <c r="AB170" s="133"/>
      <c r="AC170" s="133"/>
      <c r="AD170" s="133"/>
      <c r="AE170" s="133"/>
    </row>
    <row r="171" spans="1:31" ht="15" x14ac:dyDescent="0.3">
      <c r="A171" s="133"/>
      <c r="B171" s="133"/>
      <c r="C171" s="133"/>
      <c r="D171" s="133"/>
      <c r="E171" s="133"/>
      <c r="F171" s="133"/>
      <c r="G171" s="133"/>
      <c r="H171" s="133"/>
      <c r="I171" s="133"/>
      <c r="J171" s="133"/>
      <c r="K171" s="133"/>
      <c r="L171" s="133"/>
      <c r="M171" s="133"/>
      <c r="N171" s="133"/>
      <c r="O171" s="133"/>
      <c r="P171" s="133"/>
      <c r="Q171" s="133"/>
      <c r="R171" s="133"/>
      <c r="S171" s="133"/>
      <c r="T171" s="133"/>
      <c r="U171" s="133"/>
      <c r="V171" s="133"/>
      <c r="W171" s="133"/>
      <c r="X171" s="133"/>
      <c r="Y171" s="133"/>
      <c r="Z171" s="133"/>
      <c r="AA171" s="133"/>
      <c r="AB171" s="133"/>
      <c r="AC171" s="133"/>
      <c r="AD171" s="133"/>
      <c r="AE171" s="133"/>
    </row>
    <row r="172" spans="1:31" ht="15" x14ac:dyDescent="0.3">
      <c r="A172" s="133"/>
      <c r="B172" s="133"/>
      <c r="C172" s="133"/>
      <c r="D172" s="133"/>
      <c r="E172" s="133"/>
      <c r="F172" s="133"/>
      <c r="G172" s="133"/>
      <c r="H172" s="133"/>
      <c r="I172" s="133"/>
      <c r="J172" s="133"/>
      <c r="K172" s="133"/>
      <c r="L172" s="133"/>
      <c r="M172" s="133"/>
      <c r="N172" s="133"/>
      <c r="O172" s="133"/>
      <c r="P172" s="133"/>
      <c r="Q172" s="133"/>
      <c r="R172" s="133"/>
      <c r="S172" s="133"/>
      <c r="T172" s="133"/>
      <c r="U172" s="133"/>
      <c r="V172" s="133"/>
      <c r="W172" s="133"/>
      <c r="X172" s="133"/>
      <c r="Y172" s="133"/>
      <c r="Z172" s="133"/>
      <c r="AA172" s="133"/>
      <c r="AB172" s="133"/>
      <c r="AC172" s="133"/>
      <c r="AD172" s="133"/>
      <c r="AE172" s="133"/>
    </row>
    <row r="173" spans="1:31" ht="15" x14ac:dyDescent="0.3">
      <c r="A173" s="133"/>
      <c r="B173" s="133"/>
      <c r="C173" s="133"/>
      <c r="D173" s="133"/>
      <c r="E173" s="133"/>
      <c r="F173" s="133"/>
      <c r="G173" s="133"/>
      <c r="H173" s="133"/>
      <c r="I173" s="133"/>
      <c r="J173" s="133"/>
      <c r="K173" s="133"/>
      <c r="L173" s="133"/>
      <c r="M173" s="133"/>
      <c r="N173" s="133"/>
      <c r="O173" s="133"/>
      <c r="P173" s="133"/>
      <c r="Q173" s="133"/>
      <c r="R173" s="133"/>
      <c r="S173" s="133"/>
      <c r="T173" s="133"/>
      <c r="U173" s="133"/>
      <c r="V173" s="133"/>
      <c r="W173" s="133"/>
      <c r="X173" s="133"/>
      <c r="Y173" s="133"/>
      <c r="Z173" s="133"/>
      <c r="AA173" s="133"/>
      <c r="AB173" s="133"/>
      <c r="AC173" s="133"/>
      <c r="AD173" s="133"/>
      <c r="AE173" s="133"/>
    </row>
    <row r="174" spans="1:31" ht="15" x14ac:dyDescent="0.3">
      <c r="A174" s="133"/>
      <c r="B174" s="133"/>
      <c r="C174" s="133"/>
      <c r="D174" s="133"/>
      <c r="E174" s="133"/>
      <c r="F174" s="133"/>
      <c r="G174" s="133"/>
      <c r="H174" s="133"/>
      <c r="I174" s="133"/>
      <c r="J174" s="133"/>
      <c r="K174" s="133"/>
      <c r="L174" s="133"/>
      <c r="M174" s="133"/>
      <c r="N174" s="133"/>
      <c r="O174" s="133"/>
      <c r="P174" s="133"/>
      <c r="Q174" s="133"/>
      <c r="R174" s="133"/>
      <c r="S174" s="133"/>
      <c r="T174" s="133"/>
      <c r="U174" s="133"/>
      <c r="V174" s="133"/>
      <c r="W174" s="133"/>
      <c r="X174" s="133"/>
      <c r="Y174" s="133"/>
      <c r="Z174" s="133"/>
      <c r="AA174" s="133"/>
      <c r="AB174" s="133"/>
      <c r="AC174" s="133"/>
      <c r="AD174" s="133"/>
      <c r="AE174" s="133"/>
    </row>
    <row r="175" spans="1:31" ht="15" x14ac:dyDescent="0.3">
      <c r="A175" s="133"/>
      <c r="B175" s="133"/>
      <c r="C175" s="133"/>
      <c r="D175" s="133"/>
      <c r="E175" s="133"/>
      <c r="F175" s="133"/>
      <c r="G175" s="133"/>
      <c r="H175" s="133"/>
      <c r="I175" s="133"/>
      <c r="J175" s="133"/>
      <c r="K175" s="133"/>
      <c r="L175" s="133"/>
      <c r="M175" s="133"/>
      <c r="N175" s="133"/>
      <c r="O175" s="133"/>
      <c r="P175" s="133"/>
      <c r="Q175" s="133"/>
      <c r="R175" s="133"/>
      <c r="S175" s="133"/>
      <c r="T175" s="133"/>
      <c r="U175" s="133"/>
      <c r="V175" s="133"/>
      <c r="W175" s="133"/>
      <c r="X175" s="133"/>
      <c r="Y175" s="133"/>
      <c r="Z175" s="133"/>
      <c r="AA175" s="133"/>
      <c r="AB175" s="133"/>
      <c r="AC175" s="133"/>
      <c r="AD175" s="133"/>
      <c r="AE175" s="133"/>
    </row>
    <row r="176" spans="1:31" ht="15" x14ac:dyDescent="0.3">
      <c r="A176" s="133"/>
      <c r="B176" s="133"/>
      <c r="C176" s="133"/>
      <c r="D176" s="133"/>
      <c r="E176" s="133"/>
      <c r="F176" s="133"/>
      <c r="G176" s="133"/>
      <c r="H176" s="133"/>
      <c r="I176" s="133"/>
      <c r="J176" s="133"/>
      <c r="K176" s="133"/>
      <c r="L176" s="133"/>
      <c r="M176" s="133"/>
      <c r="N176" s="133"/>
      <c r="O176" s="133"/>
      <c r="P176" s="133"/>
      <c r="Q176" s="133"/>
      <c r="R176" s="133"/>
      <c r="S176" s="133"/>
      <c r="T176" s="133"/>
      <c r="U176" s="133"/>
      <c r="V176" s="133"/>
      <c r="W176" s="133"/>
      <c r="X176" s="133"/>
      <c r="Y176" s="133"/>
      <c r="Z176" s="133"/>
      <c r="AA176" s="133"/>
      <c r="AB176" s="133"/>
      <c r="AC176" s="133"/>
      <c r="AD176" s="133"/>
      <c r="AE176" s="133"/>
    </row>
    <row r="177" spans="1:33" ht="15" x14ac:dyDescent="0.3">
      <c r="A177" s="133"/>
      <c r="B177" s="133"/>
      <c r="C177" s="133"/>
      <c r="D177" s="133"/>
      <c r="E177" s="133"/>
      <c r="F177" s="133"/>
      <c r="G177" s="133"/>
      <c r="H177" s="133"/>
      <c r="I177" s="133"/>
      <c r="J177" s="133"/>
      <c r="K177" s="133"/>
      <c r="L177" s="133"/>
      <c r="M177" s="133"/>
      <c r="N177" s="133"/>
      <c r="O177" s="133"/>
      <c r="P177" s="133"/>
      <c r="Q177" s="133"/>
      <c r="R177" s="133"/>
      <c r="S177" s="133"/>
      <c r="T177" s="133"/>
      <c r="U177" s="133"/>
      <c r="V177" s="133"/>
      <c r="W177" s="133"/>
      <c r="X177" s="133"/>
      <c r="Y177" s="133"/>
      <c r="Z177" s="133"/>
      <c r="AA177" s="133"/>
      <c r="AB177" s="133"/>
      <c r="AC177" s="133"/>
      <c r="AD177" s="133"/>
      <c r="AE177" s="133"/>
    </row>
    <row r="178" spans="1:33" ht="15" x14ac:dyDescent="0.3">
      <c r="A178" s="133"/>
      <c r="B178" s="133"/>
      <c r="C178" s="133"/>
      <c r="D178" s="133"/>
      <c r="E178" s="133"/>
      <c r="F178" s="133"/>
      <c r="G178" s="133"/>
      <c r="H178" s="133"/>
      <c r="I178" s="133"/>
      <c r="J178" s="133"/>
      <c r="K178" s="133"/>
      <c r="L178" s="133"/>
      <c r="M178" s="133"/>
      <c r="N178" s="133"/>
      <c r="O178" s="133"/>
      <c r="P178" s="133"/>
      <c r="Q178" s="133"/>
      <c r="R178" s="133"/>
      <c r="S178" s="133"/>
      <c r="T178" s="133"/>
      <c r="U178" s="133"/>
      <c r="V178" s="133"/>
      <c r="W178" s="133"/>
      <c r="X178" s="133"/>
      <c r="Y178" s="133"/>
      <c r="Z178" s="133"/>
      <c r="AA178" s="133"/>
      <c r="AB178" s="133"/>
      <c r="AC178" s="133"/>
      <c r="AD178" s="133"/>
      <c r="AE178" s="133"/>
    </row>
    <row r="179" spans="1:33" ht="15" x14ac:dyDescent="0.3">
      <c r="A179" s="133"/>
      <c r="B179" s="133"/>
      <c r="C179" s="133"/>
      <c r="D179" s="133"/>
      <c r="E179" s="133"/>
      <c r="F179" s="133"/>
      <c r="G179" s="133"/>
      <c r="H179" s="133"/>
      <c r="I179" s="133"/>
      <c r="J179" s="133"/>
      <c r="K179" s="133"/>
      <c r="L179" s="133"/>
      <c r="M179" s="133"/>
      <c r="N179" s="133"/>
      <c r="O179" s="133"/>
      <c r="P179" s="133"/>
      <c r="Q179" s="133"/>
      <c r="R179" s="133"/>
      <c r="S179" s="133"/>
      <c r="T179" s="133"/>
      <c r="U179" s="133"/>
      <c r="V179" s="133"/>
      <c r="W179" s="133"/>
      <c r="X179" s="133"/>
      <c r="Y179" s="133"/>
      <c r="Z179" s="133"/>
      <c r="AA179" s="133"/>
      <c r="AB179" s="133"/>
      <c r="AC179" s="133"/>
      <c r="AD179" s="133"/>
      <c r="AE179" s="133"/>
    </row>
    <row r="180" spans="1:33" ht="15" x14ac:dyDescent="0.3">
      <c r="A180" s="133"/>
      <c r="B180" s="133"/>
      <c r="C180" s="133"/>
      <c r="D180" s="133"/>
      <c r="E180" s="133"/>
      <c r="F180" s="133"/>
      <c r="G180" s="133"/>
      <c r="H180" s="133"/>
      <c r="I180" s="133"/>
      <c r="J180" s="133"/>
      <c r="K180" s="133"/>
      <c r="L180" s="133"/>
      <c r="M180" s="133"/>
      <c r="N180" s="133"/>
      <c r="O180" s="133"/>
      <c r="P180" s="133"/>
      <c r="Q180" s="133"/>
      <c r="R180" s="133"/>
      <c r="S180" s="133"/>
      <c r="T180" s="133"/>
      <c r="U180" s="133"/>
      <c r="V180" s="133"/>
      <c r="W180" s="133"/>
      <c r="X180" s="133"/>
      <c r="Y180" s="133"/>
      <c r="Z180" s="133"/>
      <c r="AA180" s="133"/>
      <c r="AB180" s="133"/>
      <c r="AC180" s="133"/>
      <c r="AD180" s="133"/>
      <c r="AE180" s="133"/>
    </row>
    <row r="181" spans="1:33" ht="15" x14ac:dyDescent="0.3">
      <c r="A181" s="133"/>
      <c r="B181" s="133"/>
      <c r="C181" s="133"/>
      <c r="D181" s="133"/>
      <c r="E181" s="133"/>
      <c r="F181" s="133"/>
      <c r="G181" s="133"/>
      <c r="H181" s="133"/>
      <c r="I181" s="133"/>
      <c r="J181" s="133"/>
      <c r="K181" s="133"/>
      <c r="L181" s="133"/>
      <c r="M181" s="133"/>
      <c r="N181" s="133"/>
      <c r="O181" s="133"/>
      <c r="P181" s="133"/>
      <c r="Q181" s="133"/>
      <c r="R181" s="133"/>
      <c r="S181" s="133"/>
      <c r="T181" s="133"/>
      <c r="U181" s="133"/>
      <c r="V181" s="133"/>
      <c r="W181" s="133"/>
      <c r="X181" s="133"/>
      <c r="Y181" s="133"/>
      <c r="Z181" s="133"/>
      <c r="AA181" s="133"/>
      <c r="AB181" s="133"/>
      <c r="AC181" s="133"/>
      <c r="AD181" s="133"/>
      <c r="AE181" s="133"/>
    </row>
    <row r="182" spans="1:33" ht="15" x14ac:dyDescent="0.3">
      <c r="A182" s="133"/>
      <c r="B182" s="133"/>
      <c r="C182" s="133"/>
      <c r="D182" s="133"/>
      <c r="E182" s="133"/>
      <c r="F182" s="133"/>
      <c r="G182" s="133"/>
      <c r="H182" s="133"/>
      <c r="I182" s="133"/>
      <c r="J182" s="133"/>
      <c r="K182" s="133"/>
      <c r="L182" s="133"/>
      <c r="M182" s="133"/>
      <c r="N182" s="133"/>
      <c r="O182" s="133"/>
      <c r="P182" s="133"/>
      <c r="Q182" s="133"/>
      <c r="R182" s="133"/>
      <c r="S182" s="133"/>
      <c r="T182" s="133"/>
      <c r="U182" s="133"/>
      <c r="V182" s="133"/>
      <c r="W182" s="133"/>
      <c r="X182" s="133"/>
      <c r="Y182" s="133"/>
      <c r="Z182" s="133"/>
      <c r="AA182" s="133"/>
      <c r="AB182" s="133"/>
      <c r="AC182" s="133"/>
      <c r="AD182" s="133"/>
      <c r="AE182" s="133"/>
    </row>
    <row r="183" spans="1:33" ht="15" x14ac:dyDescent="0.3">
      <c r="A183" s="133"/>
      <c r="B183" s="133"/>
      <c r="C183" s="133"/>
      <c r="D183" s="133"/>
      <c r="E183" s="133"/>
      <c r="F183" s="133"/>
      <c r="G183" s="133"/>
      <c r="H183" s="133"/>
      <c r="I183" s="133"/>
      <c r="J183" s="133"/>
      <c r="K183" s="133"/>
      <c r="L183" s="133"/>
      <c r="M183" s="133"/>
      <c r="N183" s="133"/>
      <c r="O183" s="133"/>
      <c r="P183" s="133"/>
      <c r="Q183" s="133"/>
      <c r="R183" s="133"/>
      <c r="S183" s="133"/>
      <c r="T183" s="133"/>
      <c r="U183" s="133"/>
      <c r="V183" s="133"/>
      <c r="W183" s="133"/>
      <c r="X183" s="133"/>
      <c r="Y183" s="133"/>
      <c r="Z183" s="133"/>
      <c r="AA183" s="133"/>
      <c r="AB183" s="133"/>
      <c r="AC183" s="133"/>
      <c r="AD183" s="133"/>
      <c r="AE183" s="133"/>
    </row>
    <row r="184" spans="1:33" ht="15" x14ac:dyDescent="0.3">
      <c r="A184" s="133"/>
      <c r="B184" s="133"/>
      <c r="C184" s="133"/>
      <c r="D184" s="133"/>
      <c r="E184" s="133"/>
      <c r="F184" s="133"/>
      <c r="G184" s="133"/>
      <c r="H184" s="133"/>
      <c r="I184" s="133"/>
      <c r="J184" s="133"/>
      <c r="K184" s="133"/>
      <c r="L184" s="133"/>
      <c r="M184" s="133"/>
      <c r="N184" s="133"/>
      <c r="O184" s="133"/>
      <c r="P184" s="133"/>
      <c r="Q184" s="133"/>
      <c r="R184" s="133"/>
      <c r="S184" s="133"/>
      <c r="T184" s="133"/>
      <c r="U184" s="133"/>
      <c r="V184" s="133"/>
      <c r="W184" s="133"/>
      <c r="X184" s="133"/>
      <c r="Y184" s="133"/>
      <c r="Z184" s="133"/>
      <c r="AA184" s="133"/>
      <c r="AB184" s="133"/>
      <c r="AC184" s="133"/>
      <c r="AD184" s="133"/>
      <c r="AE184" s="133"/>
    </row>
    <row r="185" spans="1:33" ht="15" x14ac:dyDescent="0.3">
      <c r="A185" s="133"/>
      <c r="B185" s="133"/>
      <c r="C185" s="133"/>
      <c r="D185" s="133"/>
      <c r="E185" s="133"/>
      <c r="F185" s="133"/>
      <c r="G185" s="133"/>
      <c r="H185" s="133"/>
      <c r="I185" s="133"/>
      <c r="J185" s="133"/>
      <c r="K185" s="133"/>
      <c r="L185" s="133"/>
      <c r="M185" s="133"/>
      <c r="N185" s="133"/>
      <c r="O185" s="133"/>
      <c r="P185" s="133"/>
      <c r="Q185" s="133"/>
      <c r="R185" s="133"/>
      <c r="S185" s="133"/>
      <c r="T185" s="133"/>
      <c r="U185" s="133"/>
      <c r="V185" s="133"/>
      <c r="W185" s="133"/>
      <c r="X185" s="133"/>
      <c r="Y185" s="133"/>
      <c r="Z185" s="133"/>
      <c r="AA185" s="133"/>
      <c r="AB185" s="133"/>
      <c r="AC185" s="133"/>
      <c r="AD185" s="133"/>
      <c r="AE185" s="133"/>
    </row>
    <row r="186" spans="1:33" ht="15" x14ac:dyDescent="0.3">
      <c r="A186" s="133"/>
      <c r="B186" s="133"/>
      <c r="C186" s="133"/>
      <c r="D186" s="133"/>
      <c r="E186" s="133"/>
      <c r="F186" s="133"/>
      <c r="G186" s="133"/>
      <c r="H186" s="133"/>
      <c r="I186" s="133"/>
      <c r="J186" s="133"/>
      <c r="K186" s="133"/>
      <c r="L186" s="133"/>
      <c r="M186" s="133"/>
      <c r="N186" s="133"/>
      <c r="O186" s="133"/>
      <c r="P186" s="133"/>
      <c r="Q186" s="133"/>
      <c r="R186" s="133"/>
      <c r="S186" s="133"/>
      <c r="T186" s="133"/>
      <c r="U186" s="133"/>
      <c r="V186" s="133"/>
      <c r="W186" s="133"/>
      <c r="X186" s="133"/>
      <c r="Y186" s="133"/>
      <c r="Z186" s="133"/>
      <c r="AA186" s="133"/>
      <c r="AB186" s="133"/>
      <c r="AC186" s="133"/>
      <c r="AD186" s="133"/>
      <c r="AE186" s="133"/>
    </row>
    <row r="187" spans="1:33" ht="15" x14ac:dyDescent="0.3">
      <c r="A187" s="133"/>
      <c r="B187" s="133"/>
      <c r="C187" s="133"/>
      <c r="D187" s="133"/>
      <c r="E187" s="133"/>
      <c r="F187" s="133"/>
      <c r="G187" s="133"/>
      <c r="H187" s="133"/>
      <c r="I187" s="133"/>
      <c r="J187" s="133"/>
      <c r="K187" s="133"/>
      <c r="L187" s="133"/>
      <c r="M187" s="133"/>
      <c r="N187" s="133"/>
      <c r="O187" s="133"/>
      <c r="P187" s="133"/>
      <c r="Q187" s="133"/>
      <c r="R187" s="133"/>
      <c r="S187" s="133"/>
      <c r="T187" s="133"/>
      <c r="U187" s="133"/>
      <c r="V187" s="133"/>
      <c r="W187" s="133"/>
      <c r="X187" s="133"/>
      <c r="Y187" s="133"/>
      <c r="Z187" s="133"/>
      <c r="AA187" s="133"/>
      <c r="AB187" s="133"/>
      <c r="AC187" s="133"/>
      <c r="AD187" s="133"/>
      <c r="AE187" s="133"/>
    </row>
    <row r="188" spans="1:33" ht="15" x14ac:dyDescent="0.3">
      <c r="A188" s="133"/>
      <c r="B188" s="133"/>
      <c r="C188" s="133"/>
      <c r="D188" s="133"/>
      <c r="E188" s="133"/>
      <c r="F188" s="133"/>
      <c r="G188" s="133"/>
      <c r="H188" s="133"/>
      <c r="I188" s="133"/>
      <c r="J188" s="133"/>
      <c r="K188" s="133"/>
      <c r="L188" s="133"/>
      <c r="M188" s="133"/>
      <c r="N188" s="133"/>
      <c r="O188" s="133"/>
      <c r="P188" s="133"/>
      <c r="Q188" s="133"/>
      <c r="R188" s="133"/>
      <c r="S188" s="133"/>
      <c r="T188" s="133"/>
      <c r="U188" s="133"/>
      <c r="V188" s="133"/>
      <c r="W188" s="133"/>
      <c r="X188" s="133"/>
      <c r="Y188" s="133"/>
      <c r="Z188" s="133"/>
      <c r="AA188" s="133"/>
      <c r="AB188" s="133"/>
      <c r="AC188" s="133"/>
      <c r="AD188" s="133"/>
      <c r="AE188" s="133"/>
    </row>
    <row r="189" spans="1:33" ht="15" x14ac:dyDescent="0.3">
      <c r="A189" s="133"/>
      <c r="B189" s="133"/>
      <c r="C189" s="133"/>
      <c r="D189" s="133"/>
      <c r="E189" s="133"/>
      <c r="F189" s="133"/>
      <c r="G189" s="133"/>
      <c r="H189" s="133"/>
      <c r="I189" s="133"/>
      <c r="J189" s="133"/>
      <c r="K189" s="133"/>
      <c r="L189" s="133"/>
      <c r="M189" s="133"/>
      <c r="N189" s="133"/>
      <c r="O189" s="133"/>
      <c r="P189" s="133"/>
      <c r="Q189" s="133"/>
      <c r="R189" s="133"/>
      <c r="S189" s="133"/>
      <c r="T189" s="133"/>
      <c r="U189" s="133"/>
      <c r="V189" s="133"/>
      <c r="W189" s="133"/>
      <c r="X189" s="133"/>
      <c r="Y189" s="133"/>
      <c r="Z189" s="133"/>
      <c r="AA189" s="133"/>
      <c r="AB189" s="133"/>
      <c r="AC189" s="133"/>
      <c r="AD189" s="133"/>
      <c r="AE189" s="133"/>
    </row>
    <row r="190" spans="1:33" ht="15" x14ac:dyDescent="0.3">
      <c r="A190" s="133"/>
      <c r="B190" s="133"/>
      <c r="C190" s="133"/>
      <c r="D190" s="133"/>
      <c r="E190" s="133"/>
      <c r="F190" s="133"/>
      <c r="G190" s="133"/>
      <c r="H190" s="133"/>
      <c r="I190" s="133"/>
      <c r="J190" s="133"/>
      <c r="K190" s="133"/>
      <c r="L190" s="133"/>
      <c r="M190" s="133"/>
      <c r="N190" s="133"/>
      <c r="O190" s="133"/>
      <c r="P190" s="133"/>
      <c r="Q190" s="133"/>
      <c r="R190" s="133"/>
      <c r="S190" s="133"/>
      <c r="T190" s="133"/>
      <c r="U190" s="133"/>
      <c r="V190" s="133"/>
      <c r="W190" s="133"/>
      <c r="X190" s="133"/>
      <c r="Y190" s="133"/>
      <c r="Z190" s="133"/>
      <c r="AA190" s="133"/>
      <c r="AB190" s="133"/>
      <c r="AC190" s="133"/>
      <c r="AD190" s="133"/>
      <c r="AE190" s="133"/>
    </row>
    <row r="191" spans="1:33" ht="15" x14ac:dyDescent="0.3">
      <c r="A191" s="133"/>
      <c r="B191" s="133"/>
      <c r="C191" s="133"/>
      <c r="D191" s="133"/>
      <c r="E191" s="133"/>
      <c r="F191" s="133"/>
      <c r="G191" s="133"/>
      <c r="H191" s="133"/>
      <c r="I191" s="133"/>
      <c r="J191" s="133"/>
      <c r="K191" s="133"/>
      <c r="L191" s="133"/>
      <c r="M191" s="133"/>
      <c r="N191" s="133"/>
      <c r="O191" s="133"/>
      <c r="P191" s="133"/>
      <c r="Q191" s="133"/>
      <c r="R191" s="133"/>
      <c r="S191" s="133"/>
      <c r="T191" s="133"/>
      <c r="U191" s="133"/>
      <c r="V191" s="133"/>
      <c r="W191" s="133"/>
      <c r="X191" s="133"/>
      <c r="Y191" s="133"/>
      <c r="Z191" s="133"/>
      <c r="AA191" s="133"/>
      <c r="AB191" s="133"/>
      <c r="AC191" s="133"/>
      <c r="AD191" s="133"/>
      <c r="AE191" s="133"/>
    </row>
    <row r="192" spans="1:33" ht="15" x14ac:dyDescent="0.3">
      <c r="A192" s="133"/>
      <c r="B192" s="133"/>
      <c r="C192" s="133"/>
      <c r="D192" s="133"/>
      <c r="E192" s="133"/>
      <c r="F192" s="133"/>
      <c r="G192" s="133"/>
      <c r="H192" s="133"/>
      <c r="I192" s="133"/>
      <c r="J192" s="133"/>
      <c r="K192" s="133"/>
      <c r="L192" s="133"/>
      <c r="M192" s="133"/>
      <c r="N192" s="133"/>
      <c r="O192" s="133"/>
      <c r="P192" s="133"/>
      <c r="Q192" s="133"/>
      <c r="R192" s="133"/>
      <c r="S192" s="133"/>
      <c r="T192" s="133"/>
      <c r="U192" s="133"/>
      <c r="V192" s="133"/>
      <c r="W192" s="133"/>
      <c r="X192" s="133"/>
      <c r="Y192" s="133"/>
      <c r="Z192" s="133"/>
      <c r="AA192" s="133"/>
      <c r="AB192" s="133"/>
      <c r="AC192" s="133"/>
      <c r="AD192" s="133"/>
      <c r="AE192" s="133"/>
      <c r="AG192" s="10"/>
    </row>
    <row r="193" spans="1:33" ht="15" x14ac:dyDescent="0.3">
      <c r="A193" s="133"/>
      <c r="B193" s="133"/>
      <c r="C193" s="133"/>
      <c r="D193" s="133"/>
      <c r="E193" s="133"/>
      <c r="F193" s="133"/>
      <c r="G193" s="133"/>
      <c r="H193" s="133"/>
      <c r="I193" s="133"/>
      <c r="J193" s="133"/>
      <c r="K193" s="133"/>
      <c r="L193" s="133"/>
      <c r="M193" s="133"/>
      <c r="N193" s="133"/>
      <c r="O193" s="133"/>
      <c r="P193" s="133"/>
      <c r="Q193" s="133"/>
      <c r="R193" s="133"/>
      <c r="S193" s="133"/>
      <c r="T193" s="133"/>
      <c r="U193" s="133"/>
      <c r="V193" s="133"/>
      <c r="W193" s="133"/>
      <c r="X193" s="133"/>
      <c r="Y193" s="133"/>
      <c r="Z193" s="133"/>
      <c r="AA193" s="133"/>
      <c r="AB193" s="133"/>
      <c r="AC193" s="133"/>
      <c r="AD193" s="133"/>
      <c r="AE193" s="133"/>
      <c r="AG193" s="10"/>
    </row>
    <row r="194" spans="1:33" ht="15" x14ac:dyDescent="0.3">
      <c r="A194" s="133"/>
      <c r="B194" s="133"/>
      <c r="C194" s="133"/>
      <c r="D194" s="133"/>
      <c r="E194" s="133"/>
      <c r="F194" s="133"/>
      <c r="G194" s="133"/>
      <c r="H194" s="133"/>
      <c r="I194" s="133"/>
      <c r="J194" s="133"/>
      <c r="K194" s="133"/>
      <c r="L194" s="133"/>
      <c r="M194" s="133"/>
      <c r="N194" s="133"/>
      <c r="O194" s="133"/>
      <c r="P194" s="133"/>
      <c r="Q194" s="133"/>
      <c r="R194" s="133"/>
      <c r="S194" s="133"/>
      <c r="T194" s="133"/>
      <c r="U194" s="133"/>
      <c r="V194" s="133"/>
      <c r="W194" s="133"/>
      <c r="X194" s="133"/>
      <c r="Y194" s="133"/>
      <c r="Z194" s="133"/>
      <c r="AA194" s="133"/>
      <c r="AB194" s="133"/>
      <c r="AC194" s="133"/>
      <c r="AD194" s="133"/>
      <c r="AE194" s="133"/>
      <c r="AG194" s="10"/>
    </row>
    <row r="195" spans="1:33" ht="15" x14ac:dyDescent="0.3">
      <c r="A195" s="133"/>
      <c r="B195" s="133"/>
      <c r="C195" s="133"/>
      <c r="D195" s="133"/>
      <c r="E195" s="133"/>
      <c r="F195" s="133"/>
      <c r="G195" s="133"/>
      <c r="H195" s="133"/>
      <c r="I195" s="133"/>
      <c r="J195" s="133"/>
      <c r="K195" s="133"/>
      <c r="L195" s="133"/>
      <c r="M195" s="133"/>
      <c r="N195" s="133"/>
      <c r="O195" s="133"/>
      <c r="P195" s="133"/>
      <c r="Q195" s="133"/>
      <c r="R195" s="133"/>
      <c r="S195" s="133"/>
      <c r="T195" s="133"/>
      <c r="U195" s="133"/>
      <c r="V195" s="133"/>
      <c r="W195" s="133"/>
      <c r="X195" s="133"/>
      <c r="Y195" s="133"/>
      <c r="Z195" s="133"/>
      <c r="AA195" s="133"/>
      <c r="AB195" s="133"/>
      <c r="AC195" s="133"/>
      <c r="AD195" s="133"/>
      <c r="AE195" s="133"/>
      <c r="AG195" s="10"/>
    </row>
    <row r="196" spans="1:33" ht="15" x14ac:dyDescent="0.3">
      <c r="A196" s="133"/>
      <c r="B196" s="133"/>
      <c r="C196" s="133"/>
      <c r="D196" s="133"/>
      <c r="E196" s="133"/>
      <c r="F196" s="133"/>
      <c r="G196" s="133"/>
      <c r="H196" s="133"/>
      <c r="I196" s="133"/>
      <c r="J196" s="133"/>
      <c r="K196" s="133"/>
      <c r="L196" s="133"/>
      <c r="M196" s="133"/>
      <c r="N196" s="133"/>
      <c r="O196" s="133"/>
      <c r="P196" s="133"/>
      <c r="Q196" s="133"/>
      <c r="R196" s="133"/>
      <c r="S196" s="133"/>
      <c r="T196" s="133"/>
      <c r="U196" s="133"/>
      <c r="V196" s="133"/>
      <c r="W196" s="133"/>
      <c r="X196" s="133"/>
      <c r="Y196" s="133"/>
      <c r="Z196" s="133"/>
      <c r="AA196" s="133"/>
      <c r="AB196" s="133"/>
      <c r="AC196" s="133"/>
      <c r="AD196" s="133"/>
      <c r="AE196" s="133"/>
      <c r="AG196" s="10"/>
    </row>
    <row r="197" spans="1:33" ht="15" x14ac:dyDescent="0.3">
      <c r="A197" s="133"/>
      <c r="B197" s="133"/>
      <c r="C197" s="133"/>
      <c r="D197" s="133"/>
      <c r="E197" s="133"/>
      <c r="F197" s="133"/>
      <c r="G197" s="133"/>
      <c r="H197" s="133"/>
      <c r="I197" s="133"/>
      <c r="J197" s="133"/>
      <c r="K197" s="133"/>
      <c r="L197" s="133"/>
      <c r="M197" s="133"/>
      <c r="N197" s="133"/>
      <c r="O197" s="133"/>
      <c r="P197" s="133"/>
      <c r="Q197" s="133"/>
      <c r="R197" s="133"/>
      <c r="S197" s="133"/>
      <c r="T197" s="133"/>
      <c r="U197" s="133"/>
      <c r="V197" s="133"/>
      <c r="W197" s="133"/>
      <c r="X197" s="133"/>
      <c r="Y197" s="133"/>
      <c r="Z197" s="133"/>
      <c r="AA197" s="133"/>
      <c r="AB197" s="133"/>
      <c r="AC197" s="133"/>
      <c r="AD197" s="133"/>
      <c r="AE197" s="133"/>
      <c r="AG197" s="10"/>
    </row>
    <row r="198" spans="1:33" ht="15" x14ac:dyDescent="0.3">
      <c r="A198" s="133"/>
      <c r="B198" s="133"/>
      <c r="C198" s="133"/>
      <c r="D198" s="133"/>
      <c r="E198" s="133"/>
      <c r="F198" s="133"/>
      <c r="G198" s="133"/>
      <c r="H198" s="133"/>
      <c r="I198" s="133"/>
      <c r="J198" s="133"/>
      <c r="K198" s="133"/>
      <c r="L198" s="133"/>
      <c r="M198" s="133"/>
      <c r="N198" s="133"/>
      <c r="O198" s="133"/>
      <c r="P198" s="133"/>
      <c r="Q198" s="133"/>
      <c r="R198" s="133"/>
      <c r="S198" s="133"/>
      <c r="T198" s="133"/>
      <c r="U198" s="133"/>
      <c r="V198" s="133"/>
      <c r="W198" s="133"/>
      <c r="X198" s="133"/>
      <c r="Y198" s="133"/>
      <c r="Z198" s="133"/>
      <c r="AA198" s="133"/>
      <c r="AB198" s="133"/>
      <c r="AC198" s="133"/>
      <c r="AD198" s="133"/>
      <c r="AE198" s="133"/>
      <c r="AG198" s="10"/>
    </row>
    <row r="199" spans="1:33" ht="15" x14ac:dyDescent="0.3">
      <c r="A199" s="133"/>
      <c r="B199" s="133"/>
      <c r="C199" s="133"/>
      <c r="D199" s="133"/>
      <c r="E199" s="133"/>
      <c r="F199" s="133"/>
      <c r="G199" s="133"/>
      <c r="H199" s="133"/>
      <c r="I199" s="133"/>
      <c r="J199" s="133"/>
      <c r="K199" s="133"/>
      <c r="L199" s="133"/>
      <c r="M199" s="133"/>
      <c r="N199" s="133"/>
      <c r="O199" s="133"/>
      <c r="P199" s="133"/>
      <c r="Q199" s="133"/>
      <c r="R199" s="133"/>
      <c r="S199" s="133"/>
      <c r="T199" s="133"/>
      <c r="U199" s="133"/>
      <c r="V199" s="133"/>
      <c r="W199" s="133"/>
      <c r="X199" s="133"/>
      <c r="Y199" s="133"/>
      <c r="Z199" s="133"/>
      <c r="AA199" s="133"/>
      <c r="AB199" s="133"/>
      <c r="AC199" s="133"/>
      <c r="AD199" s="133"/>
      <c r="AE199" s="133"/>
      <c r="AG199" s="10"/>
    </row>
    <row r="200" spans="1:33" ht="15" x14ac:dyDescent="0.3">
      <c r="A200" s="133"/>
      <c r="B200" s="133"/>
      <c r="C200" s="133"/>
      <c r="D200" s="133"/>
      <c r="E200" s="133"/>
      <c r="F200" s="133"/>
      <c r="G200" s="133"/>
      <c r="H200" s="133"/>
      <c r="I200" s="133"/>
      <c r="J200" s="133"/>
      <c r="K200" s="133"/>
      <c r="L200" s="133"/>
      <c r="M200" s="133"/>
      <c r="N200" s="133"/>
      <c r="O200" s="133"/>
      <c r="P200" s="133"/>
      <c r="Q200" s="133"/>
      <c r="R200" s="133"/>
      <c r="S200" s="133"/>
      <c r="T200" s="133"/>
      <c r="U200" s="133"/>
      <c r="V200" s="133"/>
      <c r="W200" s="133"/>
      <c r="X200" s="133"/>
      <c r="Y200" s="133"/>
      <c r="Z200" s="133"/>
      <c r="AA200" s="133"/>
      <c r="AB200" s="133"/>
      <c r="AC200" s="133"/>
      <c r="AD200" s="133"/>
      <c r="AE200" s="133"/>
      <c r="AG200" s="10"/>
    </row>
    <row r="201" spans="1:33" ht="15" x14ac:dyDescent="0.3">
      <c r="A201" s="133"/>
      <c r="B201" s="133"/>
      <c r="C201" s="133"/>
      <c r="D201" s="133"/>
      <c r="E201" s="133"/>
      <c r="F201" s="133"/>
      <c r="G201" s="133"/>
      <c r="H201" s="133"/>
      <c r="I201" s="133"/>
      <c r="J201" s="133"/>
      <c r="K201" s="133"/>
      <c r="L201" s="133"/>
      <c r="M201" s="133"/>
      <c r="N201" s="133"/>
      <c r="O201" s="133"/>
      <c r="P201" s="133"/>
      <c r="Q201" s="133"/>
      <c r="R201" s="133"/>
      <c r="S201" s="133"/>
      <c r="T201" s="133"/>
      <c r="U201" s="133"/>
      <c r="V201" s="133"/>
      <c r="W201" s="133"/>
      <c r="X201" s="133"/>
      <c r="Y201" s="133"/>
      <c r="Z201" s="133"/>
      <c r="AA201" s="133"/>
      <c r="AB201" s="133"/>
      <c r="AC201" s="133"/>
      <c r="AD201" s="133"/>
      <c r="AE201" s="133"/>
      <c r="AG201" s="10"/>
    </row>
    <row r="202" spans="1:33" ht="15" x14ac:dyDescent="0.3">
      <c r="A202" s="133"/>
      <c r="B202" s="133"/>
      <c r="C202" s="133"/>
      <c r="D202" s="133"/>
      <c r="E202" s="133"/>
      <c r="F202" s="133"/>
      <c r="G202" s="133"/>
      <c r="H202" s="133"/>
      <c r="I202" s="133"/>
      <c r="J202" s="133"/>
      <c r="K202" s="133"/>
      <c r="L202" s="133"/>
      <c r="M202" s="133"/>
      <c r="N202" s="133"/>
      <c r="O202" s="133"/>
      <c r="P202" s="133"/>
      <c r="Q202" s="133"/>
      <c r="R202" s="133"/>
      <c r="S202" s="133"/>
      <c r="T202" s="133"/>
      <c r="U202" s="133"/>
      <c r="V202" s="133"/>
      <c r="W202" s="133"/>
      <c r="X202" s="133"/>
      <c r="Y202" s="133"/>
      <c r="Z202" s="133"/>
      <c r="AA202" s="133"/>
      <c r="AB202" s="133"/>
      <c r="AC202" s="133"/>
      <c r="AD202" s="133"/>
      <c r="AE202" s="133"/>
      <c r="AG202" s="10"/>
    </row>
    <row r="203" spans="1:33" ht="15" x14ac:dyDescent="0.3">
      <c r="A203" s="133"/>
      <c r="B203" s="133"/>
      <c r="C203" s="133"/>
      <c r="D203" s="133"/>
      <c r="E203" s="133"/>
      <c r="F203" s="133"/>
      <c r="G203" s="133"/>
      <c r="H203" s="133"/>
      <c r="I203" s="133"/>
      <c r="J203" s="133"/>
      <c r="K203" s="133"/>
      <c r="L203" s="133"/>
      <c r="M203" s="133"/>
      <c r="N203" s="133"/>
      <c r="O203" s="133"/>
      <c r="P203" s="133"/>
      <c r="Q203" s="133"/>
      <c r="R203" s="133"/>
      <c r="S203" s="133"/>
      <c r="T203" s="133"/>
      <c r="U203" s="133"/>
      <c r="V203" s="133"/>
      <c r="W203" s="133"/>
      <c r="X203" s="133"/>
      <c r="Y203" s="133"/>
      <c r="Z203" s="133"/>
      <c r="AA203" s="133"/>
      <c r="AB203" s="133"/>
      <c r="AC203" s="133"/>
      <c r="AD203" s="133"/>
      <c r="AE203" s="133"/>
      <c r="AG203" s="10"/>
    </row>
    <row r="204" spans="1:33" ht="15" x14ac:dyDescent="0.3">
      <c r="A204" s="133"/>
      <c r="B204" s="133"/>
      <c r="C204" s="133"/>
      <c r="D204" s="133"/>
      <c r="E204" s="133"/>
      <c r="F204" s="133"/>
      <c r="G204" s="133"/>
      <c r="H204" s="133"/>
      <c r="I204" s="133"/>
      <c r="J204" s="133"/>
      <c r="K204" s="133"/>
      <c r="L204" s="133"/>
      <c r="M204" s="133"/>
      <c r="N204" s="133"/>
      <c r="O204" s="133"/>
      <c r="P204" s="133"/>
      <c r="Q204" s="133"/>
      <c r="R204" s="133"/>
      <c r="S204" s="133"/>
      <c r="T204" s="133"/>
      <c r="U204" s="133"/>
      <c r="V204" s="133"/>
      <c r="W204" s="133"/>
      <c r="X204" s="133"/>
      <c r="Y204" s="133"/>
      <c r="Z204" s="133"/>
      <c r="AA204" s="133"/>
      <c r="AB204" s="133"/>
      <c r="AC204" s="133"/>
      <c r="AD204" s="133"/>
      <c r="AE204" s="133"/>
      <c r="AG204" s="10"/>
    </row>
    <row r="205" spans="1:33" ht="15" x14ac:dyDescent="0.3">
      <c r="A205" s="133"/>
      <c r="B205" s="133"/>
      <c r="C205" s="133"/>
      <c r="D205" s="133"/>
      <c r="E205" s="133"/>
      <c r="F205" s="133"/>
      <c r="G205" s="133"/>
      <c r="H205" s="133"/>
      <c r="I205" s="133"/>
      <c r="J205" s="133"/>
      <c r="K205" s="133"/>
      <c r="L205" s="133"/>
      <c r="M205" s="133"/>
      <c r="N205" s="133"/>
      <c r="O205" s="133"/>
      <c r="P205" s="133"/>
      <c r="Q205" s="133"/>
      <c r="R205" s="133"/>
      <c r="S205" s="133"/>
      <c r="T205" s="133"/>
      <c r="U205" s="133"/>
      <c r="V205" s="133"/>
      <c r="W205" s="133"/>
      <c r="X205" s="133"/>
      <c r="Y205" s="133"/>
      <c r="Z205" s="133"/>
      <c r="AA205" s="133"/>
      <c r="AB205" s="133"/>
      <c r="AC205" s="133"/>
      <c r="AD205" s="133"/>
      <c r="AE205" s="133"/>
      <c r="AG205" s="10"/>
    </row>
    <row r="206" spans="1:33" ht="15" x14ac:dyDescent="0.3">
      <c r="A206" s="133"/>
      <c r="B206" s="133"/>
      <c r="C206" s="133"/>
      <c r="D206" s="133"/>
      <c r="E206" s="133"/>
      <c r="F206" s="133"/>
      <c r="G206" s="133"/>
      <c r="H206" s="133"/>
      <c r="I206" s="133"/>
      <c r="J206" s="133"/>
      <c r="K206" s="133"/>
      <c r="L206" s="133"/>
      <c r="M206" s="133"/>
      <c r="N206" s="133"/>
      <c r="O206" s="133"/>
      <c r="P206" s="133"/>
      <c r="Q206" s="133"/>
      <c r="R206" s="133"/>
      <c r="S206" s="133"/>
      <c r="T206" s="133"/>
      <c r="U206" s="133"/>
      <c r="V206" s="133"/>
      <c r="W206" s="133"/>
      <c r="X206" s="133"/>
      <c r="Y206" s="133"/>
      <c r="Z206" s="133"/>
      <c r="AA206" s="133"/>
      <c r="AB206" s="133"/>
      <c r="AC206" s="133"/>
      <c r="AD206" s="133"/>
      <c r="AE206" s="133"/>
      <c r="AG206" s="10"/>
    </row>
    <row r="207" spans="1:33" ht="15" x14ac:dyDescent="0.3">
      <c r="A207" s="133"/>
      <c r="B207" s="133"/>
      <c r="C207" s="133"/>
      <c r="D207" s="133"/>
      <c r="E207" s="133"/>
      <c r="F207" s="133"/>
      <c r="G207" s="133"/>
      <c r="H207" s="133"/>
      <c r="I207" s="133"/>
      <c r="J207" s="133"/>
      <c r="K207" s="133"/>
      <c r="L207" s="133"/>
      <c r="M207" s="133"/>
      <c r="N207" s="133"/>
      <c r="O207" s="133"/>
      <c r="P207" s="133"/>
      <c r="Q207" s="133"/>
      <c r="R207" s="133"/>
      <c r="S207" s="133"/>
      <c r="T207" s="133"/>
      <c r="U207" s="133"/>
      <c r="V207" s="133"/>
      <c r="W207" s="133"/>
      <c r="X207" s="133"/>
      <c r="Y207" s="133"/>
      <c r="Z207" s="133"/>
      <c r="AA207" s="133"/>
      <c r="AB207" s="133"/>
      <c r="AC207" s="133"/>
      <c r="AD207" s="133"/>
      <c r="AE207" s="133"/>
      <c r="AG207" s="10"/>
    </row>
    <row r="208" spans="1:33" ht="15" x14ac:dyDescent="0.3">
      <c r="A208" s="133"/>
      <c r="B208" s="133"/>
      <c r="C208" s="133"/>
      <c r="D208" s="133"/>
      <c r="E208" s="133"/>
      <c r="F208" s="133"/>
      <c r="G208" s="133"/>
      <c r="H208" s="133"/>
      <c r="I208" s="133"/>
      <c r="J208" s="133"/>
      <c r="K208" s="133"/>
      <c r="L208" s="133"/>
      <c r="M208" s="133"/>
      <c r="N208" s="133"/>
      <c r="O208" s="133"/>
      <c r="P208" s="133"/>
      <c r="Q208" s="133"/>
      <c r="R208" s="133"/>
      <c r="S208" s="133"/>
      <c r="T208" s="133"/>
      <c r="U208" s="133"/>
      <c r="V208" s="133"/>
      <c r="W208" s="133"/>
      <c r="X208" s="133"/>
      <c r="Y208" s="133"/>
      <c r="Z208" s="133"/>
      <c r="AA208" s="133"/>
      <c r="AB208" s="133"/>
      <c r="AC208" s="133"/>
      <c r="AD208" s="133"/>
      <c r="AE208" s="133"/>
      <c r="AG208" s="10"/>
    </row>
    <row r="209" spans="1:33" ht="15" x14ac:dyDescent="0.3">
      <c r="A209" s="133"/>
      <c r="B209" s="133"/>
      <c r="C209" s="133"/>
      <c r="D209" s="133"/>
      <c r="E209" s="133"/>
      <c r="F209" s="133"/>
      <c r="G209" s="133"/>
      <c r="H209" s="133"/>
      <c r="I209" s="133"/>
      <c r="J209" s="133"/>
      <c r="K209" s="133"/>
      <c r="L209" s="133"/>
      <c r="M209" s="133"/>
      <c r="N209" s="133"/>
      <c r="O209" s="133"/>
      <c r="P209" s="133"/>
      <c r="Q209" s="133"/>
      <c r="R209" s="133"/>
      <c r="S209" s="133"/>
      <c r="T209" s="133"/>
      <c r="U209" s="133"/>
      <c r="V209" s="133"/>
      <c r="W209" s="133"/>
      <c r="X209" s="133"/>
      <c r="Y209" s="133"/>
      <c r="Z209" s="133"/>
      <c r="AA209" s="133"/>
      <c r="AB209" s="133"/>
      <c r="AC209" s="133"/>
      <c r="AD209" s="133"/>
      <c r="AE209" s="133"/>
      <c r="AG209" s="10"/>
    </row>
    <row r="210" spans="1:33" ht="15" x14ac:dyDescent="0.3">
      <c r="A210" s="133"/>
      <c r="B210" s="133"/>
      <c r="C210" s="133"/>
      <c r="D210" s="133"/>
      <c r="E210" s="133"/>
      <c r="F210" s="133"/>
      <c r="G210" s="133"/>
      <c r="H210" s="133"/>
      <c r="I210" s="133"/>
      <c r="J210" s="133"/>
      <c r="K210" s="133"/>
      <c r="L210" s="133"/>
      <c r="M210" s="133"/>
      <c r="N210" s="133"/>
      <c r="O210" s="133"/>
      <c r="P210" s="133"/>
      <c r="Q210" s="133"/>
      <c r="R210" s="133"/>
      <c r="S210" s="133"/>
      <c r="T210" s="133"/>
      <c r="U210" s="133"/>
      <c r="V210" s="133"/>
      <c r="W210" s="133"/>
      <c r="X210" s="133"/>
      <c r="Y210" s="133"/>
      <c r="Z210" s="133"/>
      <c r="AA210" s="133"/>
      <c r="AB210" s="133"/>
      <c r="AC210" s="133"/>
      <c r="AD210" s="133"/>
      <c r="AE210" s="133"/>
      <c r="AG210" s="10"/>
    </row>
    <row r="211" spans="1:33" ht="15" x14ac:dyDescent="0.3">
      <c r="A211" s="133"/>
      <c r="B211" s="133"/>
      <c r="C211" s="133"/>
      <c r="D211" s="133"/>
      <c r="E211" s="133"/>
      <c r="F211" s="133"/>
      <c r="G211" s="133"/>
      <c r="H211" s="133"/>
      <c r="I211" s="133"/>
      <c r="J211" s="133"/>
      <c r="K211" s="133"/>
      <c r="L211" s="133"/>
      <c r="M211" s="133"/>
      <c r="N211" s="133"/>
      <c r="O211" s="133"/>
      <c r="P211" s="133"/>
      <c r="Q211" s="133"/>
      <c r="R211" s="133"/>
      <c r="S211" s="133"/>
      <c r="T211" s="133"/>
      <c r="U211" s="133"/>
      <c r="V211" s="133"/>
      <c r="W211" s="133"/>
      <c r="X211" s="133"/>
      <c r="Y211" s="133"/>
      <c r="Z211" s="133"/>
      <c r="AA211" s="133"/>
      <c r="AB211" s="133"/>
      <c r="AC211" s="133"/>
      <c r="AD211" s="133"/>
      <c r="AE211" s="133"/>
      <c r="AG211" s="10"/>
    </row>
    <row r="212" spans="1:33" ht="15" x14ac:dyDescent="0.3">
      <c r="A212" s="133"/>
      <c r="B212" s="133"/>
      <c r="C212" s="133"/>
      <c r="D212" s="133"/>
      <c r="E212" s="133"/>
      <c r="F212" s="133"/>
      <c r="G212" s="133"/>
      <c r="H212" s="133"/>
      <c r="I212" s="133"/>
      <c r="J212" s="133"/>
      <c r="K212" s="133"/>
      <c r="L212" s="133"/>
      <c r="M212" s="133"/>
      <c r="N212" s="133"/>
      <c r="O212" s="133"/>
      <c r="P212" s="133"/>
      <c r="Q212" s="133"/>
      <c r="R212" s="133"/>
      <c r="S212" s="133"/>
      <c r="T212" s="133"/>
      <c r="U212" s="133"/>
      <c r="V212" s="133"/>
      <c r="W212" s="133"/>
      <c r="X212" s="133"/>
      <c r="Y212" s="133"/>
      <c r="Z212" s="133"/>
      <c r="AA212" s="133"/>
      <c r="AB212" s="133"/>
      <c r="AC212" s="133"/>
      <c r="AD212" s="133"/>
      <c r="AE212" s="133"/>
      <c r="AG212" s="10"/>
    </row>
    <row r="213" spans="1:33" ht="15" x14ac:dyDescent="0.3">
      <c r="A213" s="133"/>
      <c r="B213" s="133"/>
      <c r="C213" s="133"/>
      <c r="D213" s="133"/>
      <c r="E213" s="133"/>
      <c r="F213" s="133"/>
      <c r="G213" s="133"/>
      <c r="H213" s="133"/>
      <c r="I213" s="133"/>
      <c r="J213" s="133"/>
      <c r="K213" s="133"/>
      <c r="L213" s="133"/>
      <c r="M213" s="133"/>
      <c r="N213" s="133"/>
      <c r="O213" s="133"/>
      <c r="P213" s="133"/>
      <c r="Q213" s="133"/>
      <c r="R213" s="133"/>
      <c r="S213" s="133"/>
      <c r="T213" s="133"/>
      <c r="U213" s="133"/>
      <c r="V213" s="133"/>
      <c r="W213" s="133"/>
      <c r="X213" s="133"/>
      <c r="Y213" s="133"/>
      <c r="Z213" s="133"/>
      <c r="AA213" s="133"/>
      <c r="AB213" s="133"/>
      <c r="AC213" s="133"/>
      <c r="AD213" s="133"/>
      <c r="AE213" s="133"/>
      <c r="AG213" s="10"/>
    </row>
    <row r="214" spans="1:33" ht="15" x14ac:dyDescent="0.3">
      <c r="A214" s="133"/>
      <c r="B214" s="133"/>
      <c r="C214" s="133"/>
      <c r="D214" s="133"/>
      <c r="E214" s="133"/>
      <c r="F214" s="133"/>
      <c r="G214" s="133"/>
      <c r="H214" s="133"/>
      <c r="I214" s="133"/>
      <c r="J214" s="133"/>
      <c r="K214" s="133"/>
      <c r="L214" s="133"/>
      <c r="M214" s="133"/>
      <c r="N214" s="133"/>
      <c r="O214" s="133"/>
      <c r="P214" s="133"/>
      <c r="Q214" s="133"/>
      <c r="R214" s="133"/>
      <c r="S214" s="133"/>
      <c r="T214" s="133"/>
      <c r="U214" s="133"/>
      <c r="V214" s="133"/>
      <c r="W214" s="133"/>
      <c r="X214" s="133"/>
      <c r="Y214" s="133"/>
      <c r="Z214" s="133"/>
      <c r="AA214" s="133"/>
      <c r="AB214" s="133"/>
      <c r="AC214" s="133"/>
      <c r="AD214" s="133"/>
      <c r="AE214" s="133"/>
      <c r="AG214" s="10"/>
    </row>
    <row r="215" spans="1:33" ht="15" x14ac:dyDescent="0.3">
      <c r="A215" s="133"/>
      <c r="B215" s="133"/>
      <c r="C215" s="133"/>
      <c r="D215" s="133"/>
      <c r="E215" s="133"/>
      <c r="F215" s="133"/>
      <c r="G215" s="133"/>
      <c r="H215" s="133"/>
      <c r="I215" s="133"/>
      <c r="J215" s="133"/>
      <c r="K215" s="133"/>
      <c r="L215" s="133"/>
      <c r="M215" s="133"/>
      <c r="N215" s="133"/>
      <c r="O215" s="133"/>
      <c r="P215" s="133"/>
      <c r="Q215" s="133"/>
      <c r="R215" s="133"/>
      <c r="S215" s="133"/>
      <c r="T215" s="133"/>
      <c r="U215" s="133"/>
      <c r="V215" s="133"/>
      <c r="W215" s="133"/>
      <c r="X215" s="133"/>
      <c r="Y215" s="133"/>
      <c r="Z215" s="133"/>
      <c r="AA215" s="133"/>
      <c r="AB215" s="133"/>
      <c r="AC215" s="133"/>
      <c r="AD215" s="133"/>
      <c r="AE215" s="133"/>
      <c r="AG215" s="10"/>
    </row>
    <row r="216" spans="1:33" ht="15" x14ac:dyDescent="0.3">
      <c r="A216" s="133"/>
      <c r="B216" s="133"/>
      <c r="C216" s="133"/>
      <c r="D216" s="133"/>
      <c r="E216" s="133"/>
      <c r="F216" s="133"/>
      <c r="G216" s="133"/>
      <c r="H216" s="133"/>
      <c r="I216" s="133"/>
      <c r="J216" s="133"/>
      <c r="K216" s="133"/>
      <c r="L216" s="133"/>
      <c r="M216" s="133"/>
      <c r="N216" s="133"/>
      <c r="O216" s="133"/>
      <c r="P216" s="133"/>
      <c r="Q216" s="133"/>
      <c r="R216" s="133"/>
      <c r="S216" s="133"/>
      <c r="T216" s="133"/>
      <c r="U216" s="133"/>
      <c r="V216" s="133"/>
      <c r="W216" s="133"/>
      <c r="X216" s="133"/>
      <c r="Y216" s="133"/>
      <c r="Z216" s="133"/>
      <c r="AA216" s="133"/>
      <c r="AB216" s="133"/>
      <c r="AC216" s="133"/>
      <c r="AD216" s="133"/>
      <c r="AE216" s="133"/>
      <c r="AG216" s="10"/>
    </row>
    <row r="217" spans="1:33" ht="15" x14ac:dyDescent="0.3">
      <c r="A217" s="133"/>
      <c r="B217" s="133"/>
      <c r="C217" s="133"/>
      <c r="D217" s="133"/>
      <c r="E217" s="133"/>
      <c r="F217" s="133"/>
      <c r="G217" s="133"/>
      <c r="H217" s="133"/>
      <c r="I217" s="133"/>
      <c r="J217" s="133"/>
      <c r="K217" s="133"/>
      <c r="L217" s="133"/>
      <c r="M217" s="133"/>
      <c r="N217" s="133"/>
      <c r="O217" s="133"/>
      <c r="P217" s="133"/>
      <c r="Q217" s="133"/>
      <c r="R217" s="133"/>
      <c r="S217" s="133"/>
      <c r="T217" s="133"/>
      <c r="U217" s="133"/>
      <c r="V217" s="133"/>
      <c r="W217" s="133"/>
      <c r="X217" s="133"/>
      <c r="Y217" s="133"/>
      <c r="Z217" s="133"/>
      <c r="AA217" s="133"/>
      <c r="AB217" s="133"/>
      <c r="AC217" s="133"/>
      <c r="AD217" s="133"/>
      <c r="AE217" s="133"/>
      <c r="AG217" s="10"/>
    </row>
    <row r="218" spans="1:33" ht="15" x14ac:dyDescent="0.3">
      <c r="A218" s="133"/>
      <c r="B218" s="133"/>
      <c r="C218" s="133"/>
      <c r="D218" s="133"/>
      <c r="E218" s="133"/>
      <c r="F218" s="133"/>
      <c r="G218" s="133"/>
      <c r="H218" s="133"/>
      <c r="I218" s="133"/>
      <c r="J218" s="133"/>
      <c r="K218" s="133"/>
      <c r="L218" s="133"/>
      <c r="M218" s="133"/>
      <c r="N218" s="133"/>
      <c r="O218" s="133"/>
      <c r="P218" s="133"/>
      <c r="Q218" s="133"/>
      <c r="R218" s="133"/>
      <c r="S218" s="133"/>
      <c r="T218" s="133"/>
      <c r="U218" s="133"/>
      <c r="V218" s="133"/>
      <c r="W218" s="133"/>
      <c r="X218" s="133"/>
      <c r="Y218" s="133"/>
      <c r="Z218" s="133"/>
      <c r="AA218" s="133"/>
      <c r="AB218" s="133"/>
      <c r="AC218" s="133"/>
      <c r="AD218" s="133"/>
      <c r="AE218" s="133"/>
      <c r="AG218" s="10"/>
    </row>
    <row r="219" spans="1:33" ht="15" x14ac:dyDescent="0.3">
      <c r="A219" s="133"/>
      <c r="B219" s="133"/>
      <c r="C219" s="133"/>
      <c r="D219" s="133"/>
      <c r="E219" s="133"/>
      <c r="F219" s="133"/>
      <c r="G219" s="133"/>
      <c r="H219" s="133"/>
      <c r="I219" s="133"/>
      <c r="J219" s="133"/>
      <c r="K219" s="133"/>
      <c r="L219" s="133"/>
      <c r="M219" s="133"/>
      <c r="N219" s="133"/>
      <c r="O219" s="133"/>
      <c r="P219" s="133"/>
      <c r="Q219" s="133"/>
      <c r="R219" s="133"/>
      <c r="S219" s="133"/>
      <c r="T219" s="133"/>
      <c r="U219" s="133"/>
      <c r="V219" s="133"/>
      <c r="W219" s="133"/>
      <c r="X219" s="133"/>
      <c r="Y219" s="133"/>
      <c r="Z219" s="133"/>
      <c r="AA219" s="133"/>
      <c r="AB219" s="133"/>
      <c r="AC219" s="133"/>
      <c r="AD219" s="133"/>
      <c r="AE219" s="133"/>
      <c r="AG219" s="10"/>
    </row>
    <row r="220" spans="1:33" ht="15" x14ac:dyDescent="0.3">
      <c r="A220" s="133"/>
      <c r="B220" s="133"/>
      <c r="C220" s="133"/>
      <c r="D220" s="133"/>
      <c r="E220" s="133"/>
      <c r="F220" s="133"/>
      <c r="G220" s="133"/>
      <c r="H220" s="133"/>
      <c r="I220" s="133"/>
      <c r="J220" s="133"/>
      <c r="K220" s="133"/>
      <c r="L220" s="133"/>
      <c r="M220" s="133"/>
      <c r="N220" s="133"/>
      <c r="O220" s="133"/>
      <c r="P220" s="133"/>
      <c r="Q220" s="133"/>
      <c r="R220" s="133"/>
      <c r="S220" s="133"/>
      <c r="T220" s="133"/>
      <c r="U220" s="133"/>
      <c r="V220" s="133"/>
      <c r="W220" s="133"/>
      <c r="X220" s="133"/>
      <c r="Y220" s="133"/>
      <c r="Z220" s="133"/>
      <c r="AA220" s="133"/>
      <c r="AB220" s="133"/>
      <c r="AC220" s="133"/>
      <c r="AD220" s="133"/>
      <c r="AE220" s="133"/>
      <c r="AG220" s="10"/>
    </row>
    <row r="221" spans="1:33" ht="15" x14ac:dyDescent="0.3">
      <c r="A221" s="133"/>
      <c r="B221" s="133"/>
      <c r="C221" s="133"/>
      <c r="D221" s="133"/>
      <c r="E221" s="133"/>
      <c r="F221" s="133"/>
      <c r="G221" s="133"/>
      <c r="H221" s="133"/>
      <c r="I221" s="133"/>
      <c r="J221" s="133"/>
      <c r="K221" s="133"/>
      <c r="L221" s="133"/>
      <c r="M221" s="133"/>
      <c r="N221" s="133"/>
      <c r="O221" s="133"/>
      <c r="P221" s="133"/>
      <c r="Q221" s="133"/>
      <c r="R221" s="133"/>
      <c r="S221" s="133"/>
      <c r="T221" s="133"/>
      <c r="U221" s="133"/>
      <c r="V221" s="133"/>
      <c r="W221" s="133"/>
      <c r="X221" s="133"/>
      <c r="Y221" s="133"/>
      <c r="Z221" s="133"/>
      <c r="AA221" s="133"/>
      <c r="AB221" s="133"/>
      <c r="AC221" s="133"/>
      <c r="AD221" s="133"/>
      <c r="AE221" s="133"/>
      <c r="AG221" s="10"/>
    </row>
    <row r="222" spans="1:33" ht="15" x14ac:dyDescent="0.3">
      <c r="A222" s="133"/>
      <c r="B222" s="133"/>
      <c r="C222" s="133"/>
      <c r="D222" s="133"/>
      <c r="E222" s="133"/>
      <c r="F222" s="133"/>
      <c r="G222" s="133"/>
      <c r="H222" s="133"/>
      <c r="I222" s="133"/>
      <c r="J222" s="133"/>
      <c r="K222" s="133"/>
      <c r="L222" s="133"/>
      <c r="M222" s="133"/>
      <c r="N222" s="133"/>
      <c r="O222" s="133"/>
      <c r="P222" s="133"/>
      <c r="Q222" s="133"/>
      <c r="R222" s="133"/>
      <c r="S222" s="133"/>
      <c r="T222" s="133"/>
      <c r="U222" s="133"/>
      <c r="V222" s="133"/>
      <c r="W222" s="133"/>
      <c r="X222" s="133"/>
      <c r="Y222" s="133"/>
      <c r="Z222" s="133"/>
      <c r="AA222" s="133"/>
      <c r="AB222" s="133"/>
      <c r="AC222" s="133"/>
      <c r="AD222" s="133"/>
      <c r="AE222" s="133"/>
      <c r="AG222" s="10"/>
    </row>
    <row r="223" spans="1:33" ht="15" x14ac:dyDescent="0.3">
      <c r="A223" s="133"/>
      <c r="B223" s="133"/>
      <c r="C223" s="133"/>
      <c r="D223" s="133"/>
      <c r="E223" s="133"/>
      <c r="F223" s="133"/>
      <c r="G223" s="133"/>
      <c r="H223" s="133"/>
      <c r="I223" s="133"/>
      <c r="J223" s="133"/>
      <c r="K223" s="133"/>
      <c r="L223" s="133"/>
      <c r="M223" s="133"/>
      <c r="N223" s="133"/>
      <c r="O223" s="133"/>
      <c r="P223" s="133"/>
      <c r="Q223" s="133"/>
      <c r="R223" s="133"/>
      <c r="S223" s="133"/>
      <c r="T223" s="133"/>
      <c r="U223" s="133"/>
      <c r="V223" s="133"/>
      <c r="W223" s="133"/>
      <c r="X223" s="133"/>
      <c r="Y223" s="133"/>
      <c r="Z223" s="133"/>
      <c r="AA223" s="133"/>
      <c r="AB223" s="133"/>
      <c r="AC223" s="133"/>
      <c r="AD223" s="133"/>
      <c r="AE223" s="133"/>
      <c r="AG223" s="10"/>
    </row>
    <row r="224" spans="1:33" ht="15" x14ac:dyDescent="0.3">
      <c r="A224" s="133"/>
      <c r="B224" s="133"/>
      <c r="C224" s="133"/>
      <c r="D224" s="133"/>
      <c r="E224" s="133"/>
      <c r="F224" s="133"/>
      <c r="G224" s="133"/>
      <c r="H224" s="133"/>
      <c r="I224" s="133"/>
      <c r="J224" s="133"/>
      <c r="K224" s="133"/>
      <c r="L224" s="133"/>
      <c r="M224" s="133"/>
      <c r="N224" s="133"/>
      <c r="O224" s="133"/>
      <c r="P224" s="133"/>
      <c r="Q224" s="133"/>
      <c r="R224" s="133"/>
      <c r="S224" s="133"/>
      <c r="T224" s="133"/>
      <c r="U224" s="133"/>
      <c r="V224" s="133"/>
      <c r="W224" s="133"/>
      <c r="X224" s="133"/>
      <c r="Y224" s="133"/>
      <c r="Z224" s="133"/>
      <c r="AA224" s="133"/>
      <c r="AB224" s="133"/>
      <c r="AC224" s="133"/>
      <c r="AD224" s="133"/>
      <c r="AE224" s="133"/>
      <c r="AG224" s="10"/>
    </row>
    <row r="225" spans="1:33" ht="15" x14ac:dyDescent="0.3">
      <c r="A225" s="133"/>
      <c r="B225" s="133"/>
      <c r="C225" s="133"/>
      <c r="D225" s="133"/>
      <c r="E225" s="133"/>
      <c r="F225" s="133"/>
      <c r="G225" s="133"/>
      <c r="H225" s="133"/>
      <c r="I225" s="133"/>
      <c r="J225" s="133"/>
      <c r="K225" s="133"/>
      <c r="L225" s="133"/>
      <c r="M225" s="133"/>
      <c r="N225" s="133"/>
      <c r="O225" s="133"/>
      <c r="P225" s="133"/>
      <c r="Q225" s="133"/>
      <c r="R225" s="133"/>
      <c r="S225" s="133"/>
      <c r="T225" s="133"/>
      <c r="U225" s="133"/>
      <c r="V225" s="133"/>
      <c r="W225" s="133"/>
      <c r="X225" s="133"/>
      <c r="Y225" s="133"/>
      <c r="Z225" s="133"/>
      <c r="AA225" s="133"/>
      <c r="AB225" s="133"/>
      <c r="AC225" s="133"/>
      <c r="AD225" s="133"/>
      <c r="AE225" s="133"/>
      <c r="AG225" s="10"/>
    </row>
    <row r="226" spans="1:33" ht="15" x14ac:dyDescent="0.3">
      <c r="A226" s="133"/>
      <c r="B226" s="133"/>
      <c r="C226" s="133"/>
      <c r="D226" s="133"/>
      <c r="E226" s="133"/>
      <c r="F226" s="133"/>
      <c r="G226" s="133"/>
      <c r="H226" s="133"/>
      <c r="I226" s="133"/>
      <c r="J226" s="133"/>
      <c r="K226" s="133"/>
      <c r="L226" s="133"/>
      <c r="M226" s="133"/>
      <c r="N226" s="133"/>
      <c r="O226" s="133"/>
      <c r="P226" s="133"/>
      <c r="Q226" s="133"/>
      <c r="R226" s="133"/>
      <c r="S226" s="133"/>
      <c r="T226" s="133"/>
      <c r="U226" s="133"/>
      <c r="V226" s="133"/>
      <c r="W226" s="133"/>
      <c r="X226" s="133"/>
      <c r="Y226" s="133"/>
      <c r="Z226" s="133"/>
      <c r="AA226" s="133"/>
      <c r="AB226" s="133"/>
      <c r="AC226" s="133"/>
      <c r="AD226" s="133"/>
      <c r="AE226" s="133"/>
      <c r="AG226" s="10"/>
    </row>
    <row r="227" spans="1:33" ht="15" x14ac:dyDescent="0.3">
      <c r="A227" s="133"/>
      <c r="B227" s="133"/>
      <c r="C227" s="133"/>
      <c r="D227" s="133"/>
      <c r="E227" s="133"/>
      <c r="F227" s="133"/>
      <c r="G227" s="133"/>
      <c r="H227" s="133"/>
      <c r="I227" s="133"/>
      <c r="J227" s="133"/>
      <c r="K227" s="133"/>
      <c r="L227" s="133"/>
      <c r="M227" s="133"/>
      <c r="N227" s="133"/>
      <c r="O227" s="133"/>
      <c r="P227" s="133"/>
      <c r="Q227" s="133"/>
      <c r="R227" s="133"/>
      <c r="S227" s="133"/>
      <c r="T227" s="133"/>
      <c r="U227" s="133"/>
      <c r="V227" s="133"/>
      <c r="W227" s="133"/>
      <c r="X227" s="133"/>
      <c r="Y227" s="133"/>
      <c r="Z227" s="133"/>
      <c r="AA227" s="133"/>
      <c r="AB227" s="133"/>
      <c r="AC227" s="133"/>
      <c r="AD227" s="133"/>
      <c r="AE227" s="133"/>
      <c r="AG227" s="10"/>
    </row>
    <row r="228" spans="1:33" ht="15" x14ac:dyDescent="0.3">
      <c r="A228" s="133"/>
      <c r="B228" s="133"/>
      <c r="C228" s="133"/>
      <c r="D228" s="133"/>
      <c r="E228" s="133"/>
      <c r="F228" s="133"/>
      <c r="G228" s="133"/>
      <c r="H228" s="133"/>
      <c r="I228" s="133"/>
      <c r="J228" s="133"/>
      <c r="K228" s="133"/>
      <c r="L228" s="133"/>
      <c r="M228" s="133"/>
      <c r="N228" s="133"/>
      <c r="O228" s="133"/>
      <c r="P228" s="133"/>
      <c r="Q228" s="133"/>
      <c r="R228" s="133"/>
      <c r="S228" s="133"/>
      <c r="T228" s="133"/>
      <c r="U228" s="133"/>
      <c r="V228" s="133"/>
      <c r="W228" s="133"/>
      <c r="X228" s="133"/>
      <c r="Y228" s="133"/>
      <c r="Z228" s="133"/>
      <c r="AA228" s="133"/>
      <c r="AB228" s="133"/>
      <c r="AC228" s="133"/>
      <c r="AD228" s="133"/>
      <c r="AE228" s="133"/>
      <c r="AG228" s="10"/>
    </row>
    <row r="229" spans="1:33" ht="15" x14ac:dyDescent="0.3">
      <c r="A229" s="133"/>
      <c r="B229" s="133"/>
      <c r="C229" s="133"/>
      <c r="D229" s="133"/>
      <c r="E229" s="133"/>
      <c r="F229" s="133"/>
      <c r="G229" s="133"/>
      <c r="H229" s="133"/>
      <c r="I229" s="133"/>
      <c r="J229" s="133"/>
      <c r="K229" s="133"/>
      <c r="L229" s="133"/>
      <c r="M229" s="133"/>
      <c r="N229" s="133"/>
      <c r="O229" s="133"/>
      <c r="P229" s="133"/>
      <c r="Q229" s="133"/>
      <c r="R229" s="133"/>
      <c r="S229" s="133"/>
      <c r="T229" s="133"/>
      <c r="U229" s="133"/>
      <c r="V229" s="133"/>
      <c r="W229" s="133"/>
      <c r="X229" s="133"/>
      <c r="Y229" s="133"/>
      <c r="Z229" s="133"/>
      <c r="AA229" s="133"/>
      <c r="AB229" s="133"/>
      <c r="AC229" s="133"/>
      <c r="AD229" s="133"/>
      <c r="AE229" s="133"/>
      <c r="AG229" s="10"/>
    </row>
    <row r="230" spans="1:33" ht="15" x14ac:dyDescent="0.3">
      <c r="A230" s="133"/>
      <c r="B230" s="133"/>
      <c r="C230" s="133"/>
      <c r="D230" s="133"/>
      <c r="E230" s="133"/>
      <c r="F230" s="133"/>
      <c r="G230" s="133"/>
      <c r="H230" s="133"/>
      <c r="I230" s="133"/>
      <c r="J230" s="133"/>
      <c r="K230" s="133"/>
      <c r="L230" s="133"/>
      <c r="M230" s="133"/>
      <c r="N230" s="133"/>
      <c r="O230" s="133"/>
      <c r="P230" s="133"/>
      <c r="Q230" s="133"/>
      <c r="R230" s="133"/>
      <c r="S230" s="133"/>
      <c r="T230" s="133"/>
      <c r="U230" s="133"/>
      <c r="V230" s="133"/>
      <c r="W230" s="133"/>
      <c r="X230" s="133"/>
      <c r="Y230" s="133"/>
      <c r="Z230" s="133"/>
      <c r="AA230" s="133"/>
      <c r="AB230" s="133"/>
      <c r="AC230" s="133"/>
      <c r="AD230" s="133"/>
      <c r="AE230" s="133"/>
      <c r="AG230" s="10"/>
    </row>
    <row r="231" spans="1:33" ht="15" x14ac:dyDescent="0.3">
      <c r="A231" s="133"/>
      <c r="B231" s="133"/>
      <c r="C231" s="133"/>
      <c r="D231" s="133"/>
      <c r="E231" s="133"/>
      <c r="F231" s="133"/>
      <c r="G231" s="133"/>
      <c r="H231" s="133"/>
      <c r="I231" s="133"/>
      <c r="J231" s="133"/>
      <c r="K231" s="133"/>
      <c r="L231" s="133"/>
      <c r="M231" s="133"/>
      <c r="N231" s="133"/>
      <c r="O231" s="133"/>
      <c r="P231" s="133"/>
      <c r="Q231" s="133"/>
      <c r="R231" s="133"/>
      <c r="S231" s="133"/>
      <c r="T231" s="133"/>
      <c r="U231" s="133"/>
      <c r="V231" s="133"/>
      <c r="W231" s="133"/>
      <c r="X231" s="133"/>
      <c r="Y231" s="133"/>
      <c r="Z231" s="133"/>
      <c r="AA231" s="133"/>
      <c r="AB231" s="133"/>
      <c r="AC231" s="133"/>
      <c r="AD231" s="133"/>
      <c r="AE231" s="133"/>
      <c r="AG231" s="10"/>
    </row>
    <row r="232" spans="1:33" ht="15" x14ac:dyDescent="0.3">
      <c r="A232" s="133"/>
      <c r="B232" s="133"/>
      <c r="C232" s="133"/>
      <c r="D232" s="133"/>
      <c r="E232" s="133"/>
      <c r="F232" s="133"/>
      <c r="G232" s="133"/>
      <c r="H232" s="133"/>
      <c r="I232" s="133"/>
      <c r="J232" s="133"/>
      <c r="K232" s="133"/>
      <c r="L232" s="133"/>
      <c r="M232" s="133"/>
      <c r="N232" s="133"/>
      <c r="O232" s="133"/>
      <c r="P232" s="133"/>
      <c r="Q232" s="133"/>
      <c r="R232" s="133"/>
      <c r="S232" s="133"/>
      <c r="T232" s="133"/>
      <c r="U232" s="133"/>
      <c r="V232" s="133"/>
      <c r="W232" s="133"/>
      <c r="X232" s="133"/>
      <c r="Y232" s="133"/>
      <c r="Z232" s="133"/>
      <c r="AA232" s="133"/>
      <c r="AB232" s="133"/>
      <c r="AC232" s="133"/>
      <c r="AD232" s="133"/>
      <c r="AE232" s="133"/>
      <c r="AG232" s="10"/>
    </row>
    <row r="233" spans="1:33" ht="15" x14ac:dyDescent="0.3">
      <c r="A233" s="133"/>
      <c r="B233" s="133"/>
      <c r="C233" s="133"/>
      <c r="D233" s="133"/>
      <c r="E233" s="133"/>
      <c r="F233" s="133"/>
      <c r="G233" s="133"/>
      <c r="H233" s="133"/>
      <c r="I233" s="133"/>
      <c r="J233" s="133"/>
      <c r="K233" s="133"/>
      <c r="L233" s="133"/>
      <c r="M233" s="133"/>
      <c r="N233" s="133"/>
      <c r="O233" s="133"/>
      <c r="P233" s="133"/>
      <c r="Q233" s="133"/>
      <c r="R233" s="133"/>
      <c r="S233" s="133"/>
      <c r="T233" s="133"/>
      <c r="U233" s="133"/>
      <c r="V233" s="133"/>
      <c r="W233" s="133"/>
      <c r="X233" s="133"/>
      <c r="Y233" s="133"/>
      <c r="Z233" s="133"/>
      <c r="AA233" s="133"/>
      <c r="AB233" s="133"/>
      <c r="AC233" s="133"/>
      <c r="AD233" s="133"/>
      <c r="AE233" s="133"/>
      <c r="AG233" s="10"/>
    </row>
    <row r="234" spans="1:33" ht="15" x14ac:dyDescent="0.3">
      <c r="A234" s="133"/>
      <c r="B234" s="133"/>
      <c r="C234" s="133"/>
      <c r="D234" s="133"/>
      <c r="E234" s="133"/>
      <c r="F234" s="133"/>
      <c r="G234" s="133"/>
      <c r="H234" s="133"/>
      <c r="I234" s="133"/>
      <c r="J234" s="133"/>
      <c r="K234" s="133"/>
      <c r="L234" s="133"/>
      <c r="M234" s="133"/>
      <c r="N234" s="133"/>
      <c r="O234" s="133"/>
      <c r="P234" s="133"/>
      <c r="Q234" s="133"/>
      <c r="R234" s="133"/>
      <c r="S234" s="133"/>
      <c r="T234" s="133"/>
      <c r="U234" s="133"/>
      <c r="V234" s="133"/>
      <c r="W234" s="133"/>
      <c r="X234" s="133"/>
      <c r="Y234" s="133"/>
      <c r="Z234" s="133"/>
      <c r="AA234" s="133"/>
      <c r="AB234" s="133"/>
      <c r="AC234" s="133"/>
      <c r="AD234" s="133"/>
      <c r="AE234" s="133"/>
      <c r="AG234" s="10"/>
    </row>
    <row r="235" spans="1:33" ht="15" x14ac:dyDescent="0.3">
      <c r="A235" s="133"/>
      <c r="B235" s="133"/>
      <c r="C235" s="133"/>
      <c r="D235" s="133"/>
      <c r="E235" s="133"/>
      <c r="F235" s="133"/>
      <c r="G235" s="133"/>
      <c r="H235" s="133"/>
      <c r="I235" s="133"/>
      <c r="J235" s="133"/>
      <c r="K235" s="133"/>
      <c r="L235" s="133"/>
      <c r="M235" s="133"/>
      <c r="N235" s="133"/>
      <c r="O235" s="133"/>
      <c r="P235" s="133"/>
      <c r="Q235" s="133"/>
      <c r="R235" s="133"/>
      <c r="S235" s="133"/>
      <c r="T235" s="133"/>
      <c r="U235" s="133"/>
      <c r="V235" s="133"/>
      <c r="W235" s="133"/>
      <c r="X235" s="133"/>
      <c r="Y235" s="133"/>
      <c r="Z235" s="133"/>
      <c r="AA235" s="133"/>
      <c r="AB235" s="133"/>
      <c r="AC235" s="133"/>
      <c r="AD235" s="133"/>
      <c r="AE235" s="133"/>
      <c r="AG235" s="10"/>
    </row>
    <row r="236" spans="1:33" ht="15" x14ac:dyDescent="0.3">
      <c r="A236" s="133"/>
      <c r="B236" s="133"/>
      <c r="C236" s="133"/>
      <c r="D236" s="133"/>
      <c r="E236" s="133"/>
      <c r="F236" s="133"/>
      <c r="G236" s="133"/>
      <c r="H236" s="133"/>
      <c r="I236" s="133"/>
      <c r="J236" s="133"/>
      <c r="K236" s="133"/>
      <c r="L236" s="133"/>
      <c r="M236" s="133"/>
      <c r="N236" s="133"/>
      <c r="O236" s="133"/>
      <c r="P236" s="133"/>
      <c r="Q236" s="133"/>
      <c r="R236" s="133"/>
      <c r="S236" s="133"/>
      <c r="T236" s="133"/>
      <c r="U236" s="133"/>
      <c r="V236" s="133"/>
      <c r="W236" s="133"/>
      <c r="X236" s="133"/>
      <c r="Y236" s="133"/>
      <c r="Z236" s="133"/>
      <c r="AA236" s="133"/>
      <c r="AB236" s="133"/>
      <c r="AC236" s="133"/>
      <c r="AD236" s="133"/>
      <c r="AE236" s="133"/>
      <c r="AG236" s="10"/>
    </row>
    <row r="237" spans="1:33" ht="15" x14ac:dyDescent="0.3">
      <c r="A237" s="133"/>
      <c r="B237" s="133"/>
      <c r="C237" s="133"/>
      <c r="D237" s="133"/>
      <c r="E237" s="133"/>
      <c r="F237" s="133"/>
      <c r="G237" s="133"/>
      <c r="H237" s="133"/>
      <c r="I237" s="133"/>
      <c r="J237" s="133"/>
      <c r="K237" s="133"/>
      <c r="L237" s="133"/>
      <c r="M237" s="133"/>
      <c r="N237" s="133"/>
      <c r="O237" s="133"/>
      <c r="P237" s="133"/>
      <c r="Q237" s="133"/>
      <c r="R237" s="133"/>
      <c r="S237" s="133"/>
      <c r="T237" s="133"/>
      <c r="U237" s="133"/>
      <c r="V237" s="133"/>
      <c r="W237" s="133"/>
      <c r="X237" s="133"/>
      <c r="Y237" s="133"/>
      <c r="Z237" s="133"/>
      <c r="AA237" s="133"/>
      <c r="AB237" s="133"/>
      <c r="AC237" s="133"/>
      <c r="AD237" s="133"/>
      <c r="AE237" s="133"/>
      <c r="AG237" s="10"/>
    </row>
    <row r="238" spans="1:33" ht="15" x14ac:dyDescent="0.3">
      <c r="A238" s="133"/>
      <c r="B238" s="133"/>
      <c r="C238" s="133"/>
      <c r="D238" s="133"/>
      <c r="E238" s="133"/>
      <c r="F238" s="133"/>
      <c r="G238" s="133"/>
      <c r="H238" s="133"/>
      <c r="I238" s="133"/>
      <c r="J238" s="133"/>
      <c r="K238" s="133"/>
      <c r="L238" s="133"/>
      <c r="M238" s="133"/>
      <c r="N238" s="133"/>
      <c r="O238" s="133"/>
      <c r="P238" s="133"/>
      <c r="Q238" s="133"/>
      <c r="R238" s="133"/>
      <c r="S238" s="133"/>
      <c r="T238" s="133"/>
      <c r="U238" s="133"/>
      <c r="V238" s="133"/>
      <c r="W238" s="133"/>
      <c r="X238" s="133"/>
      <c r="Y238" s="133"/>
      <c r="Z238" s="133"/>
      <c r="AA238" s="133"/>
      <c r="AB238" s="133"/>
      <c r="AC238" s="133"/>
      <c r="AD238" s="133"/>
      <c r="AE238" s="133"/>
      <c r="AG238" s="10"/>
    </row>
    <row r="239" spans="1:33" ht="15" x14ac:dyDescent="0.3">
      <c r="A239" s="133"/>
      <c r="B239" s="133"/>
      <c r="C239" s="133"/>
      <c r="D239" s="133"/>
      <c r="E239" s="133"/>
      <c r="F239" s="133"/>
      <c r="G239" s="133"/>
      <c r="H239" s="133"/>
      <c r="I239" s="133"/>
      <c r="J239" s="133"/>
      <c r="K239" s="133"/>
      <c r="L239" s="133"/>
      <c r="M239" s="133"/>
      <c r="N239" s="133"/>
      <c r="O239" s="133"/>
      <c r="P239" s="133"/>
      <c r="Q239" s="133"/>
      <c r="R239" s="133"/>
      <c r="S239" s="133"/>
      <c r="T239" s="133"/>
      <c r="U239" s="133"/>
      <c r="V239" s="133"/>
      <c r="W239" s="133"/>
      <c r="X239" s="133"/>
      <c r="Y239" s="133"/>
      <c r="Z239" s="133"/>
      <c r="AA239" s="133"/>
      <c r="AB239" s="133"/>
      <c r="AC239" s="133"/>
      <c r="AD239" s="133"/>
      <c r="AE239" s="133"/>
      <c r="AG239" s="10"/>
    </row>
    <row r="240" spans="1:33" ht="15" x14ac:dyDescent="0.3">
      <c r="A240" s="133"/>
      <c r="B240" s="133"/>
      <c r="C240" s="133"/>
      <c r="D240" s="133"/>
      <c r="E240" s="133"/>
      <c r="F240" s="133"/>
      <c r="G240" s="133"/>
      <c r="H240" s="133"/>
      <c r="I240" s="133"/>
      <c r="J240" s="133"/>
      <c r="K240" s="133"/>
      <c r="L240" s="133"/>
      <c r="M240" s="133"/>
      <c r="N240" s="133"/>
      <c r="O240" s="133"/>
      <c r="P240" s="133"/>
      <c r="Q240" s="133"/>
      <c r="R240" s="133"/>
      <c r="S240" s="133"/>
      <c r="T240" s="133"/>
      <c r="U240" s="133"/>
      <c r="V240" s="133"/>
      <c r="W240" s="133"/>
      <c r="X240" s="133"/>
      <c r="Y240" s="133"/>
      <c r="Z240" s="133"/>
      <c r="AA240" s="133"/>
      <c r="AB240" s="133"/>
      <c r="AC240" s="133"/>
      <c r="AD240" s="133"/>
      <c r="AE240" s="133"/>
      <c r="AG240" s="10"/>
    </row>
    <row r="241" spans="1:33" ht="15" x14ac:dyDescent="0.3">
      <c r="A241" s="133"/>
      <c r="B241" s="133"/>
      <c r="C241" s="133"/>
      <c r="D241" s="133"/>
      <c r="E241" s="133"/>
      <c r="F241" s="133"/>
      <c r="G241" s="133"/>
      <c r="H241" s="133"/>
      <c r="I241" s="133"/>
      <c r="J241" s="133"/>
      <c r="K241" s="133"/>
      <c r="L241" s="133"/>
      <c r="M241" s="133"/>
      <c r="N241" s="133"/>
      <c r="O241" s="133"/>
      <c r="P241" s="133"/>
      <c r="Q241" s="133"/>
      <c r="R241" s="133"/>
      <c r="S241" s="133"/>
      <c r="T241" s="133"/>
      <c r="U241" s="133"/>
      <c r="V241" s="133"/>
      <c r="W241" s="133"/>
      <c r="X241" s="133"/>
      <c r="Y241" s="133"/>
      <c r="Z241" s="133"/>
      <c r="AA241" s="133"/>
      <c r="AB241" s="133"/>
      <c r="AC241" s="133"/>
      <c r="AD241" s="133"/>
      <c r="AE241" s="133"/>
      <c r="AG241" s="10"/>
    </row>
    <row r="242" spans="1:33" ht="15" x14ac:dyDescent="0.3">
      <c r="A242" s="133"/>
      <c r="B242" s="133"/>
      <c r="C242" s="133"/>
      <c r="D242" s="133"/>
      <c r="E242" s="133"/>
      <c r="F242" s="133"/>
      <c r="G242" s="133"/>
      <c r="H242" s="133"/>
      <c r="I242" s="133"/>
      <c r="J242" s="133"/>
      <c r="K242" s="133"/>
      <c r="L242" s="133"/>
      <c r="M242" s="133"/>
      <c r="N242" s="133"/>
      <c r="O242" s="133"/>
      <c r="P242" s="133"/>
      <c r="Q242" s="133"/>
      <c r="R242" s="133"/>
      <c r="S242" s="133"/>
      <c r="T242" s="133"/>
      <c r="U242" s="133"/>
      <c r="V242" s="133"/>
      <c r="W242" s="133"/>
      <c r="X242" s="133"/>
      <c r="Y242" s="133"/>
      <c r="Z242" s="133"/>
      <c r="AA242" s="133"/>
      <c r="AB242" s="133"/>
      <c r="AC242" s="133"/>
      <c r="AD242" s="133"/>
      <c r="AE242" s="133"/>
      <c r="AG242" s="10"/>
    </row>
    <row r="243" spans="1:33" ht="15" x14ac:dyDescent="0.3">
      <c r="A243" s="133"/>
      <c r="B243" s="133"/>
      <c r="C243" s="133"/>
      <c r="D243" s="133"/>
      <c r="E243" s="133"/>
      <c r="F243" s="133"/>
      <c r="G243" s="133"/>
      <c r="H243" s="133"/>
      <c r="I243" s="133"/>
      <c r="J243" s="133"/>
      <c r="K243" s="133"/>
      <c r="L243" s="133"/>
      <c r="M243" s="133"/>
      <c r="N243" s="133"/>
      <c r="O243" s="133"/>
      <c r="P243" s="133"/>
      <c r="Q243" s="133"/>
      <c r="R243" s="133"/>
      <c r="S243" s="133"/>
      <c r="T243" s="133"/>
      <c r="U243" s="133"/>
      <c r="V243" s="133"/>
      <c r="W243" s="133"/>
      <c r="X243" s="133"/>
      <c r="Y243" s="133"/>
      <c r="Z243" s="133"/>
      <c r="AA243" s="133"/>
      <c r="AB243" s="133"/>
      <c r="AC243" s="133"/>
      <c r="AD243" s="133"/>
      <c r="AE243" s="133"/>
      <c r="AG243" s="10"/>
    </row>
    <row r="244" spans="1:33" ht="15" x14ac:dyDescent="0.3">
      <c r="A244" s="133"/>
      <c r="B244" s="133"/>
      <c r="C244" s="133"/>
      <c r="D244" s="133"/>
      <c r="E244" s="133"/>
      <c r="F244" s="133"/>
      <c r="G244" s="133"/>
      <c r="H244" s="133"/>
      <c r="I244" s="133"/>
      <c r="J244" s="133"/>
      <c r="K244" s="133"/>
      <c r="L244" s="133"/>
      <c r="M244" s="133"/>
      <c r="N244" s="133"/>
      <c r="O244" s="133"/>
      <c r="P244" s="133"/>
      <c r="Q244" s="133"/>
      <c r="R244" s="133"/>
      <c r="S244" s="133"/>
      <c r="T244" s="133"/>
      <c r="U244" s="133"/>
      <c r="V244" s="133"/>
      <c r="W244" s="133"/>
      <c r="X244" s="133"/>
      <c r="Y244" s="133"/>
      <c r="Z244" s="133"/>
      <c r="AA244" s="133"/>
      <c r="AB244" s="133"/>
      <c r="AC244" s="133"/>
      <c r="AD244" s="133"/>
      <c r="AE244" s="133"/>
      <c r="AG244" s="10"/>
    </row>
    <row r="245" spans="1:33" ht="15" x14ac:dyDescent="0.3">
      <c r="A245" s="133"/>
      <c r="B245" s="133"/>
      <c r="C245" s="133"/>
      <c r="D245" s="133"/>
      <c r="E245" s="133"/>
      <c r="F245" s="133"/>
      <c r="G245" s="133"/>
      <c r="H245" s="133"/>
      <c r="I245" s="133"/>
      <c r="J245" s="133"/>
      <c r="K245" s="133"/>
      <c r="L245" s="133"/>
      <c r="M245" s="133"/>
      <c r="N245" s="133"/>
      <c r="O245" s="133"/>
      <c r="P245" s="133"/>
      <c r="Q245" s="133"/>
      <c r="R245" s="133"/>
      <c r="S245" s="133"/>
      <c r="T245" s="133"/>
      <c r="U245" s="133"/>
      <c r="V245" s="133"/>
      <c r="W245" s="133"/>
      <c r="X245" s="133"/>
      <c r="Y245" s="133"/>
      <c r="Z245" s="133"/>
      <c r="AA245" s="133"/>
      <c r="AB245" s="133"/>
      <c r="AC245" s="133"/>
      <c r="AD245" s="133"/>
      <c r="AE245" s="133"/>
      <c r="AG245" s="10"/>
    </row>
    <row r="246" spans="1:33" ht="15" x14ac:dyDescent="0.3">
      <c r="A246" s="133"/>
      <c r="B246" s="133"/>
      <c r="C246" s="133"/>
      <c r="D246" s="133"/>
      <c r="E246" s="133"/>
      <c r="F246" s="133"/>
      <c r="G246" s="133"/>
      <c r="H246" s="133"/>
      <c r="I246" s="133"/>
      <c r="J246" s="133"/>
      <c r="K246" s="133"/>
      <c r="L246" s="133"/>
      <c r="M246" s="133"/>
      <c r="N246" s="133"/>
      <c r="O246" s="133"/>
      <c r="P246" s="133"/>
      <c r="Q246" s="133"/>
      <c r="R246" s="133"/>
      <c r="S246" s="133"/>
      <c r="T246" s="133"/>
      <c r="U246" s="133"/>
      <c r="V246" s="133"/>
      <c r="W246" s="133"/>
      <c r="X246" s="133"/>
      <c r="Y246" s="133"/>
      <c r="Z246" s="133"/>
      <c r="AA246" s="133"/>
      <c r="AB246" s="133"/>
      <c r="AC246" s="133"/>
      <c r="AD246" s="133"/>
      <c r="AE246" s="133"/>
      <c r="AG246" s="10"/>
    </row>
    <row r="247" spans="1:33" ht="15" x14ac:dyDescent="0.3">
      <c r="A247" s="133"/>
      <c r="B247" s="133"/>
      <c r="C247" s="133"/>
      <c r="D247" s="133"/>
      <c r="E247" s="133"/>
      <c r="F247" s="133"/>
      <c r="G247" s="133"/>
      <c r="H247" s="133"/>
      <c r="I247" s="133"/>
      <c r="J247" s="133"/>
      <c r="K247" s="133"/>
      <c r="L247" s="133"/>
      <c r="M247" s="133"/>
      <c r="N247" s="133"/>
      <c r="O247" s="133"/>
      <c r="P247" s="133"/>
      <c r="Q247" s="133"/>
      <c r="R247" s="133"/>
      <c r="S247" s="133"/>
      <c r="T247" s="133"/>
      <c r="U247" s="133"/>
      <c r="V247" s="133"/>
      <c r="W247" s="133"/>
      <c r="X247" s="133"/>
      <c r="Y247" s="133"/>
      <c r="Z247" s="133"/>
      <c r="AA247" s="133"/>
      <c r="AB247" s="133"/>
      <c r="AC247" s="133"/>
      <c r="AD247" s="133"/>
      <c r="AE247" s="133"/>
      <c r="AG247" s="10"/>
    </row>
    <row r="248" spans="1:33" ht="15" x14ac:dyDescent="0.3">
      <c r="A248" s="133"/>
      <c r="B248" s="133"/>
      <c r="C248" s="133"/>
      <c r="D248" s="133"/>
      <c r="E248" s="133"/>
      <c r="F248" s="133"/>
      <c r="G248" s="133"/>
      <c r="H248" s="133"/>
      <c r="I248" s="133"/>
      <c r="J248" s="133"/>
      <c r="K248" s="133"/>
      <c r="L248" s="133"/>
      <c r="M248" s="133"/>
      <c r="N248" s="133"/>
      <c r="O248" s="133"/>
      <c r="P248" s="133"/>
      <c r="Q248" s="133"/>
      <c r="R248" s="133"/>
      <c r="S248" s="133"/>
      <c r="T248" s="133"/>
      <c r="U248" s="133"/>
      <c r="V248" s="133"/>
      <c r="W248" s="133"/>
      <c r="X248" s="133"/>
      <c r="Y248" s="133"/>
      <c r="Z248" s="133"/>
      <c r="AA248" s="133"/>
      <c r="AB248" s="133"/>
      <c r="AC248" s="133"/>
      <c r="AD248" s="133"/>
      <c r="AE248" s="133"/>
      <c r="AG248" s="10"/>
    </row>
    <row r="249" spans="1:33" ht="15" x14ac:dyDescent="0.3">
      <c r="A249" s="133"/>
      <c r="B249" s="133"/>
      <c r="C249" s="133"/>
      <c r="D249" s="133"/>
      <c r="E249" s="133"/>
      <c r="F249" s="133"/>
      <c r="G249" s="133"/>
      <c r="H249" s="133"/>
      <c r="I249" s="133"/>
      <c r="J249" s="133"/>
      <c r="K249" s="133"/>
      <c r="L249" s="133"/>
      <c r="M249" s="133"/>
      <c r="N249" s="133"/>
      <c r="O249" s="133"/>
      <c r="P249" s="133"/>
      <c r="Q249" s="133"/>
      <c r="R249" s="133"/>
      <c r="S249" s="133"/>
      <c r="T249" s="133"/>
      <c r="U249" s="133"/>
      <c r="V249" s="133"/>
      <c r="W249" s="133"/>
      <c r="X249" s="133"/>
      <c r="Y249" s="133"/>
      <c r="Z249" s="133"/>
      <c r="AA249" s="133"/>
      <c r="AB249" s="133"/>
      <c r="AC249" s="133"/>
      <c r="AD249" s="133"/>
      <c r="AE249" s="133"/>
      <c r="AG249" s="10"/>
    </row>
    <row r="250" spans="1:33" ht="15" x14ac:dyDescent="0.3">
      <c r="A250" s="133"/>
      <c r="B250" s="133"/>
      <c r="C250" s="133"/>
      <c r="D250" s="133"/>
      <c r="E250" s="133"/>
      <c r="F250" s="133"/>
      <c r="G250" s="133"/>
      <c r="H250" s="133"/>
      <c r="I250" s="133"/>
      <c r="J250" s="133"/>
      <c r="K250" s="133"/>
      <c r="L250" s="133"/>
      <c r="M250" s="133"/>
      <c r="N250" s="133"/>
      <c r="O250" s="133"/>
      <c r="P250" s="133"/>
      <c r="Q250" s="133"/>
      <c r="R250" s="133"/>
      <c r="S250" s="133"/>
      <c r="T250" s="133"/>
      <c r="U250" s="133"/>
      <c r="V250" s="133"/>
      <c r="W250" s="133"/>
      <c r="X250" s="133"/>
      <c r="Y250" s="133"/>
      <c r="Z250" s="133"/>
      <c r="AA250" s="133"/>
      <c r="AB250" s="133"/>
      <c r="AC250" s="133"/>
      <c r="AD250" s="133"/>
      <c r="AE250" s="133"/>
      <c r="AG250" s="10"/>
    </row>
    <row r="251" spans="1:33" ht="15" x14ac:dyDescent="0.3">
      <c r="A251" s="133"/>
      <c r="B251" s="133"/>
      <c r="C251" s="133"/>
      <c r="D251" s="133"/>
      <c r="E251" s="133"/>
      <c r="F251" s="133"/>
      <c r="G251" s="133"/>
      <c r="H251" s="133"/>
      <c r="I251" s="133"/>
      <c r="J251" s="133"/>
      <c r="K251" s="133"/>
      <c r="L251" s="133"/>
      <c r="M251" s="133"/>
      <c r="N251" s="133"/>
      <c r="O251" s="133"/>
      <c r="P251" s="133"/>
      <c r="Q251" s="133"/>
      <c r="R251" s="133"/>
      <c r="S251" s="133"/>
      <c r="T251" s="133"/>
      <c r="U251" s="133"/>
      <c r="V251" s="133"/>
      <c r="W251" s="133"/>
      <c r="X251" s="133"/>
      <c r="Y251" s="133"/>
      <c r="Z251" s="133"/>
      <c r="AA251" s="133"/>
      <c r="AB251" s="133"/>
      <c r="AC251" s="133"/>
      <c r="AD251" s="133"/>
      <c r="AE251" s="133"/>
      <c r="AG251" s="10"/>
    </row>
    <row r="252" spans="1:33" ht="15" x14ac:dyDescent="0.3">
      <c r="A252" s="133"/>
      <c r="B252" s="133"/>
      <c r="C252" s="133"/>
      <c r="D252" s="133"/>
      <c r="E252" s="133"/>
      <c r="F252" s="133"/>
      <c r="G252" s="133"/>
      <c r="H252" s="133"/>
      <c r="I252" s="133"/>
      <c r="J252" s="133"/>
      <c r="K252" s="133"/>
      <c r="L252" s="133"/>
      <c r="M252" s="133"/>
      <c r="N252" s="133"/>
      <c r="O252" s="133"/>
      <c r="P252" s="133"/>
      <c r="Q252" s="133"/>
      <c r="R252" s="133"/>
      <c r="S252" s="133"/>
      <c r="T252" s="133"/>
      <c r="U252" s="133"/>
      <c r="V252" s="133"/>
      <c r="W252" s="133"/>
      <c r="X252" s="133"/>
      <c r="Y252" s="133"/>
      <c r="Z252" s="133"/>
      <c r="AA252" s="133"/>
      <c r="AB252" s="133"/>
      <c r="AC252" s="133"/>
      <c r="AD252" s="133"/>
      <c r="AE252" s="133"/>
      <c r="AG252" s="10"/>
    </row>
    <row r="253" spans="1:33" ht="15" x14ac:dyDescent="0.3">
      <c r="A253" s="133"/>
      <c r="B253" s="133"/>
      <c r="C253" s="133"/>
      <c r="D253" s="133"/>
      <c r="E253" s="133"/>
      <c r="F253" s="133"/>
      <c r="G253" s="133"/>
      <c r="H253" s="133"/>
      <c r="I253" s="133"/>
      <c r="J253" s="133"/>
      <c r="K253" s="133"/>
      <c r="L253" s="133"/>
      <c r="M253" s="133"/>
      <c r="N253" s="133"/>
      <c r="O253" s="133"/>
      <c r="P253" s="133"/>
      <c r="Q253" s="133"/>
      <c r="R253" s="133"/>
      <c r="S253" s="133"/>
      <c r="T253" s="133"/>
      <c r="U253" s="133"/>
      <c r="V253" s="133"/>
      <c r="W253" s="133"/>
      <c r="X253" s="133"/>
      <c r="Y253" s="133"/>
      <c r="Z253" s="133"/>
      <c r="AA253" s="133"/>
      <c r="AB253" s="133"/>
      <c r="AC253" s="133"/>
      <c r="AD253" s="133"/>
      <c r="AE253" s="133"/>
      <c r="AG253" s="10"/>
    </row>
    <row r="254" spans="1:33" ht="15" x14ac:dyDescent="0.3">
      <c r="A254" s="133"/>
      <c r="B254" s="133"/>
      <c r="C254" s="133"/>
      <c r="D254" s="133"/>
      <c r="E254" s="133"/>
      <c r="F254" s="133"/>
      <c r="G254" s="133"/>
      <c r="H254" s="133"/>
      <c r="I254" s="133"/>
      <c r="J254" s="133"/>
      <c r="K254" s="133"/>
      <c r="L254" s="133"/>
      <c r="M254" s="133"/>
      <c r="N254" s="133"/>
      <c r="O254" s="133"/>
      <c r="P254" s="133"/>
      <c r="Q254" s="133"/>
      <c r="R254" s="133"/>
      <c r="S254" s="133"/>
      <c r="T254" s="133"/>
      <c r="U254" s="133"/>
      <c r="V254" s="133"/>
      <c r="W254" s="133"/>
      <c r="X254" s="133"/>
      <c r="Y254" s="133"/>
      <c r="Z254" s="133"/>
      <c r="AA254" s="133"/>
      <c r="AB254" s="133"/>
      <c r="AC254" s="133"/>
      <c r="AD254" s="133"/>
      <c r="AE254" s="133"/>
      <c r="AG254" s="10"/>
    </row>
    <row r="255" spans="1:33" ht="15" x14ac:dyDescent="0.3">
      <c r="A255" s="133"/>
      <c r="B255" s="133"/>
      <c r="C255" s="133"/>
      <c r="D255" s="133"/>
      <c r="E255" s="133"/>
      <c r="F255" s="133"/>
      <c r="G255" s="133"/>
      <c r="H255" s="133"/>
      <c r="I255" s="133"/>
      <c r="J255" s="133"/>
      <c r="K255" s="133"/>
      <c r="L255" s="133"/>
      <c r="M255" s="133"/>
      <c r="N255" s="133"/>
      <c r="O255" s="133"/>
      <c r="P255" s="133"/>
      <c r="Q255" s="133"/>
      <c r="R255" s="133"/>
      <c r="S255" s="133"/>
      <c r="T255" s="133"/>
      <c r="U255" s="133"/>
      <c r="V255" s="133"/>
      <c r="W255" s="133"/>
      <c r="X255" s="133"/>
      <c r="Y255" s="133"/>
      <c r="Z255" s="133"/>
      <c r="AA255" s="133"/>
      <c r="AB255" s="133"/>
      <c r="AC255" s="133"/>
      <c r="AD255" s="133"/>
      <c r="AE255" s="133"/>
      <c r="AG255" s="10"/>
    </row>
    <row r="256" spans="1:33" ht="15" x14ac:dyDescent="0.3">
      <c r="A256" s="133"/>
      <c r="B256" s="133"/>
      <c r="C256" s="133"/>
      <c r="D256" s="133"/>
      <c r="E256" s="133"/>
      <c r="F256" s="133"/>
      <c r="G256" s="133"/>
      <c r="H256" s="133"/>
      <c r="I256" s="133"/>
      <c r="J256" s="133"/>
      <c r="K256" s="133"/>
      <c r="L256" s="133"/>
      <c r="M256" s="133"/>
      <c r="N256" s="133"/>
      <c r="O256" s="133"/>
      <c r="P256" s="133"/>
      <c r="Q256" s="133"/>
      <c r="R256" s="133"/>
      <c r="S256" s="133"/>
      <c r="T256" s="133"/>
      <c r="U256" s="133"/>
      <c r="V256" s="133"/>
      <c r="W256" s="133"/>
      <c r="X256" s="133"/>
      <c r="Y256" s="133"/>
      <c r="Z256" s="133"/>
      <c r="AA256" s="133"/>
      <c r="AB256" s="133"/>
      <c r="AC256" s="133"/>
      <c r="AD256" s="133"/>
      <c r="AE256" s="133"/>
      <c r="AG256" s="10"/>
    </row>
    <row r="257" spans="1:33" ht="15" x14ac:dyDescent="0.3">
      <c r="A257" s="133"/>
      <c r="B257" s="133"/>
      <c r="C257" s="133"/>
      <c r="D257" s="133"/>
      <c r="E257" s="133"/>
      <c r="F257" s="133"/>
      <c r="G257" s="133"/>
      <c r="H257" s="133"/>
      <c r="I257" s="133"/>
      <c r="J257" s="133"/>
      <c r="K257" s="133"/>
      <c r="L257" s="133"/>
      <c r="M257" s="133"/>
      <c r="N257" s="133"/>
      <c r="O257" s="133"/>
      <c r="P257" s="133"/>
      <c r="Q257" s="133"/>
      <c r="R257" s="133"/>
      <c r="S257" s="133"/>
      <c r="T257" s="133"/>
      <c r="U257" s="133"/>
      <c r="V257" s="133"/>
      <c r="W257" s="133"/>
      <c r="X257" s="133"/>
      <c r="Y257" s="133"/>
      <c r="Z257" s="133"/>
      <c r="AA257" s="133"/>
      <c r="AB257" s="133"/>
      <c r="AC257" s="133"/>
      <c r="AD257" s="133"/>
      <c r="AE257" s="133"/>
      <c r="AG257" s="10"/>
    </row>
    <row r="258" spans="1:33" ht="15" x14ac:dyDescent="0.3">
      <c r="A258" s="133"/>
      <c r="B258" s="133"/>
      <c r="C258" s="133"/>
      <c r="D258" s="133"/>
      <c r="E258" s="133"/>
      <c r="F258" s="133"/>
      <c r="G258" s="133"/>
      <c r="H258" s="133"/>
      <c r="I258" s="133"/>
      <c r="J258" s="133"/>
      <c r="K258" s="133"/>
      <c r="L258" s="133"/>
      <c r="M258" s="133"/>
      <c r="N258" s="133"/>
      <c r="O258" s="133"/>
      <c r="P258" s="133"/>
      <c r="Q258" s="133"/>
      <c r="R258" s="133"/>
      <c r="S258" s="133"/>
      <c r="T258" s="133"/>
      <c r="U258" s="133"/>
      <c r="V258" s="133"/>
      <c r="W258" s="133"/>
      <c r="X258" s="133"/>
      <c r="Y258" s="133"/>
      <c r="Z258" s="133"/>
      <c r="AA258" s="133"/>
      <c r="AB258" s="133"/>
      <c r="AC258" s="133"/>
      <c r="AD258" s="133"/>
      <c r="AE258" s="133"/>
      <c r="AG258" s="10"/>
    </row>
    <row r="259" spans="1:33" ht="15" x14ac:dyDescent="0.3">
      <c r="A259" s="133"/>
      <c r="B259" s="133"/>
      <c r="C259" s="133"/>
      <c r="D259" s="133"/>
      <c r="E259" s="133"/>
      <c r="F259" s="133"/>
      <c r="G259" s="133"/>
      <c r="H259" s="133"/>
      <c r="I259" s="133"/>
      <c r="J259" s="133"/>
      <c r="K259" s="133"/>
      <c r="L259" s="133"/>
      <c r="M259" s="133"/>
      <c r="N259" s="133"/>
      <c r="O259" s="133"/>
      <c r="P259" s="133"/>
      <c r="Q259" s="133"/>
      <c r="R259" s="133"/>
      <c r="S259" s="133"/>
      <c r="T259" s="133"/>
      <c r="U259" s="133"/>
      <c r="V259" s="133"/>
      <c r="W259" s="133"/>
      <c r="X259" s="133"/>
      <c r="Y259" s="133"/>
      <c r="Z259" s="133"/>
      <c r="AA259" s="133"/>
      <c r="AB259" s="133"/>
      <c r="AC259" s="133"/>
      <c r="AD259" s="133"/>
      <c r="AE259" s="133"/>
      <c r="AG259" s="10"/>
    </row>
    <row r="260" spans="1:33" ht="15" x14ac:dyDescent="0.3">
      <c r="A260" s="133"/>
      <c r="B260" s="133"/>
      <c r="C260" s="133"/>
      <c r="D260" s="133"/>
      <c r="E260" s="133"/>
      <c r="F260" s="133"/>
      <c r="G260" s="133"/>
      <c r="H260" s="133"/>
      <c r="I260" s="133"/>
      <c r="J260" s="133"/>
      <c r="K260" s="133"/>
      <c r="L260" s="133"/>
      <c r="M260" s="133"/>
      <c r="N260" s="133"/>
      <c r="O260" s="133"/>
      <c r="P260" s="133"/>
      <c r="Q260" s="133"/>
      <c r="R260" s="133"/>
      <c r="S260" s="133"/>
      <c r="T260" s="133"/>
      <c r="U260" s="133"/>
      <c r="V260" s="133"/>
      <c r="W260" s="133"/>
      <c r="X260" s="133"/>
      <c r="Y260" s="133"/>
      <c r="Z260" s="133"/>
      <c r="AA260" s="133"/>
      <c r="AB260" s="133"/>
      <c r="AC260" s="133"/>
      <c r="AD260" s="133"/>
      <c r="AE260" s="133"/>
      <c r="AG260" s="10"/>
    </row>
    <row r="261" spans="1:33" ht="15" x14ac:dyDescent="0.3">
      <c r="A261" s="133"/>
      <c r="B261" s="133"/>
      <c r="C261" s="133"/>
      <c r="D261" s="133"/>
      <c r="E261" s="133"/>
      <c r="F261" s="133"/>
      <c r="G261" s="133"/>
      <c r="H261" s="133"/>
      <c r="I261" s="133"/>
      <c r="J261" s="133"/>
      <c r="K261" s="133"/>
      <c r="L261" s="133"/>
      <c r="M261" s="133"/>
      <c r="N261" s="133"/>
      <c r="O261" s="133"/>
      <c r="P261" s="133"/>
      <c r="Q261" s="133"/>
      <c r="R261" s="133"/>
      <c r="S261" s="133"/>
      <c r="T261" s="133"/>
      <c r="U261" s="133"/>
      <c r="V261" s="133"/>
      <c r="W261" s="133"/>
      <c r="X261" s="133"/>
      <c r="Y261" s="133"/>
      <c r="Z261" s="133"/>
      <c r="AA261" s="133"/>
      <c r="AB261" s="133"/>
      <c r="AC261" s="133"/>
      <c r="AD261" s="133"/>
      <c r="AE261" s="133"/>
      <c r="AG261" s="10"/>
    </row>
    <row r="262" spans="1:33" ht="15" x14ac:dyDescent="0.3">
      <c r="A262" s="133"/>
      <c r="B262" s="133"/>
      <c r="C262" s="133"/>
      <c r="D262" s="133"/>
      <c r="E262" s="133"/>
      <c r="F262" s="133"/>
      <c r="G262" s="133"/>
      <c r="H262" s="133"/>
      <c r="I262" s="133"/>
      <c r="J262" s="133"/>
      <c r="K262" s="133"/>
      <c r="L262" s="133"/>
      <c r="M262" s="133"/>
      <c r="N262" s="133"/>
      <c r="O262" s="133"/>
      <c r="P262" s="133"/>
      <c r="Q262" s="133"/>
      <c r="R262" s="133"/>
      <c r="S262" s="133"/>
      <c r="T262" s="133"/>
      <c r="U262" s="133"/>
      <c r="V262" s="133"/>
      <c r="W262" s="133"/>
      <c r="X262" s="133"/>
      <c r="Y262" s="133"/>
      <c r="Z262" s="133"/>
      <c r="AA262" s="133"/>
      <c r="AB262" s="133"/>
      <c r="AC262" s="133"/>
      <c r="AD262" s="133"/>
      <c r="AE262" s="133"/>
      <c r="AG262" s="10"/>
    </row>
    <row r="263" spans="1:33" ht="15" x14ac:dyDescent="0.3">
      <c r="A263" s="133"/>
      <c r="B263" s="133"/>
      <c r="C263" s="133"/>
      <c r="D263" s="133"/>
      <c r="E263" s="133"/>
      <c r="F263" s="133"/>
      <c r="G263" s="133"/>
      <c r="H263" s="133"/>
      <c r="I263" s="133"/>
      <c r="J263" s="133"/>
      <c r="K263" s="133"/>
      <c r="L263" s="133"/>
      <c r="M263" s="133"/>
      <c r="N263" s="133"/>
      <c r="O263" s="133"/>
      <c r="P263" s="133"/>
      <c r="Q263" s="133"/>
      <c r="R263" s="133"/>
      <c r="S263" s="133"/>
      <c r="T263" s="133"/>
      <c r="U263" s="133"/>
      <c r="V263" s="133"/>
      <c r="W263" s="133"/>
      <c r="X263" s="133"/>
      <c r="Y263" s="133"/>
      <c r="Z263" s="133"/>
      <c r="AA263" s="133"/>
      <c r="AB263" s="133"/>
      <c r="AC263" s="133"/>
      <c r="AD263" s="133"/>
      <c r="AE263" s="133"/>
      <c r="AG263" s="10"/>
    </row>
    <row r="264" spans="1:33" ht="15" x14ac:dyDescent="0.3">
      <c r="A264" s="133"/>
      <c r="B264" s="133"/>
      <c r="C264" s="133"/>
      <c r="D264" s="133"/>
      <c r="E264" s="133"/>
      <c r="F264" s="133"/>
      <c r="G264" s="133"/>
      <c r="H264" s="133"/>
      <c r="I264" s="133"/>
      <c r="J264" s="133"/>
      <c r="K264" s="133"/>
      <c r="L264" s="133"/>
      <c r="M264" s="133"/>
      <c r="N264" s="133"/>
      <c r="O264" s="133"/>
      <c r="P264" s="133"/>
      <c r="Q264" s="133"/>
      <c r="R264" s="133"/>
      <c r="S264" s="133"/>
      <c r="T264" s="133"/>
      <c r="U264" s="133"/>
      <c r="V264" s="133"/>
      <c r="W264" s="133"/>
      <c r="X264" s="133"/>
      <c r="Y264" s="133"/>
      <c r="Z264" s="133"/>
      <c r="AA264" s="133"/>
      <c r="AB264" s="133"/>
      <c r="AC264" s="133"/>
      <c r="AD264" s="133"/>
      <c r="AE264" s="133"/>
      <c r="AG264" s="10"/>
    </row>
    <row r="265" spans="1:33" ht="15" x14ac:dyDescent="0.3">
      <c r="A265" s="133"/>
      <c r="B265" s="133"/>
      <c r="C265" s="133"/>
      <c r="D265" s="133"/>
      <c r="E265" s="133"/>
      <c r="F265" s="133"/>
      <c r="G265" s="133"/>
      <c r="H265" s="133"/>
      <c r="I265" s="133"/>
      <c r="J265" s="133"/>
      <c r="K265" s="133"/>
      <c r="L265" s="133"/>
      <c r="M265" s="133"/>
      <c r="N265" s="133"/>
      <c r="O265" s="133"/>
      <c r="P265" s="133"/>
      <c r="Q265" s="133"/>
      <c r="R265" s="133"/>
      <c r="S265" s="133"/>
      <c r="T265" s="133"/>
      <c r="U265" s="133"/>
      <c r="V265" s="133"/>
      <c r="W265" s="133"/>
      <c r="X265" s="133"/>
      <c r="Y265" s="133"/>
      <c r="Z265" s="133"/>
      <c r="AA265" s="133"/>
      <c r="AB265" s="133"/>
      <c r="AC265" s="133"/>
      <c r="AD265" s="133"/>
      <c r="AE265" s="133"/>
      <c r="AG265" s="10"/>
    </row>
    <row r="266" spans="1:33" ht="15" x14ac:dyDescent="0.3">
      <c r="A266" s="133"/>
      <c r="B266" s="133"/>
      <c r="C266" s="133"/>
      <c r="D266" s="133"/>
      <c r="E266" s="133"/>
      <c r="F266" s="133"/>
      <c r="G266" s="133"/>
      <c r="H266" s="133"/>
      <c r="I266" s="133"/>
      <c r="J266" s="133"/>
      <c r="K266" s="133"/>
      <c r="L266" s="133"/>
      <c r="M266" s="133"/>
      <c r="N266" s="133"/>
      <c r="O266" s="133"/>
      <c r="P266" s="133"/>
      <c r="Q266" s="133"/>
      <c r="R266" s="133"/>
      <c r="S266" s="133"/>
      <c r="T266" s="133"/>
      <c r="U266" s="133"/>
      <c r="V266" s="133"/>
      <c r="W266" s="133"/>
      <c r="X266" s="133"/>
      <c r="Y266" s="133"/>
      <c r="Z266" s="133"/>
      <c r="AA266" s="133"/>
      <c r="AB266" s="133"/>
      <c r="AC266" s="133"/>
      <c r="AD266" s="133"/>
      <c r="AE266" s="133"/>
      <c r="AG266" s="10"/>
    </row>
    <row r="267" spans="1:33" ht="15" x14ac:dyDescent="0.3">
      <c r="A267" s="133"/>
      <c r="B267" s="133"/>
      <c r="C267" s="133"/>
      <c r="D267" s="133"/>
      <c r="E267" s="133"/>
      <c r="F267" s="133"/>
      <c r="G267" s="133"/>
      <c r="H267" s="133"/>
      <c r="I267" s="133"/>
      <c r="J267" s="133"/>
      <c r="K267" s="133"/>
      <c r="L267" s="133"/>
      <c r="M267" s="133"/>
      <c r="N267" s="133"/>
      <c r="O267" s="133"/>
      <c r="P267" s="133"/>
      <c r="Q267" s="133"/>
      <c r="R267" s="133"/>
      <c r="S267" s="133"/>
      <c r="T267" s="133"/>
      <c r="U267" s="133"/>
      <c r="V267" s="133"/>
      <c r="W267" s="133"/>
      <c r="X267" s="133"/>
      <c r="Y267" s="133"/>
      <c r="Z267" s="133"/>
      <c r="AA267" s="133"/>
      <c r="AB267" s="133"/>
      <c r="AC267" s="133"/>
      <c r="AD267" s="133"/>
      <c r="AE267" s="133"/>
      <c r="AG267" s="10"/>
    </row>
    <row r="268" spans="1:33" ht="15" x14ac:dyDescent="0.3">
      <c r="A268" s="133"/>
      <c r="B268" s="133"/>
      <c r="C268" s="133"/>
      <c r="D268" s="133"/>
      <c r="E268" s="133"/>
      <c r="F268" s="133"/>
      <c r="G268" s="133"/>
      <c r="H268" s="133"/>
      <c r="I268" s="133"/>
      <c r="J268" s="133"/>
      <c r="K268" s="133"/>
      <c r="L268" s="133"/>
      <c r="M268" s="133"/>
      <c r="N268" s="133"/>
      <c r="O268" s="133"/>
      <c r="P268" s="133"/>
      <c r="Q268" s="133"/>
      <c r="R268" s="133"/>
      <c r="S268" s="133"/>
      <c r="T268" s="133"/>
      <c r="U268" s="133"/>
      <c r="V268" s="133"/>
      <c r="W268" s="133"/>
      <c r="X268" s="133"/>
      <c r="Y268" s="133"/>
      <c r="Z268" s="133"/>
      <c r="AA268" s="133"/>
      <c r="AB268" s="133"/>
      <c r="AC268" s="133"/>
      <c r="AD268" s="133"/>
      <c r="AE268" s="133"/>
      <c r="AG268" s="10"/>
    </row>
    <row r="269" spans="1:33" ht="15" x14ac:dyDescent="0.3">
      <c r="A269" s="133"/>
      <c r="B269" s="133"/>
      <c r="C269" s="133"/>
      <c r="D269" s="133"/>
      <c r="E269" s="133"/>
      <c r="F269" s="133"/>
      <c r="G269" s="133"/>
      <c r="H269" s="133"/>
      <c r="I269" s="133"/>
      <c r="J269" s="133"/>
      <c r="K269" s="133"/>
      <c r="L269" s="133"/>
      <c r="M269" s="133"/>
      <c r="N269" s="133"/>
      <c r="O269" s="133"/>
      <c r="P269" s="133"/>
      <c r="Q269" s="133"/>
      <c r="R269" s="133"/>
      <c r="S269" s="133"/>
      <c r="T269" s="133"/>
      <c r="U269" s="133"/>
      <c r="V269" s="133"/>
      <c r="W269" s="133"/>
      <c r="X269" s="133"/>
      <c r="Y269" s="133"/>
      <c r="Z269" s="133"/>
      <c r="AA269" s="133"/>
      <c r="AB269" s="133"/>
      <c r="AC269" s="133"/>
      <c r="AD269" s="133"/>
      <c r="AE269" s="133"/>
      <c r="AG269" s="10"/>
    </row>
    <row r="270" spans="1:33" ht="15" x14ac:dyDescent="0.3">
      <c r="A270" s="133"/>
      <c r="B270" s="133"/>
      <c r="C270" s="133"/>
      <c r="D270" s="133"/>
      <c r="E270" s="133"/>
      <c r="F270" s="133"/>
      <c r="G270" s="133"/>
      <c r="H270" s="133"/>
      <c r="I270" s="133"/>
      <c r="J270" s="133"/>
      <c r="K270" s="133"/>
      <c r="L270" s="133"/>
      <c r="M270" s="133"/>
      <c r="N270" s="133"/>
      <c r="O270" s="133"/>
      <c r="P270" s="133"/>
      <c r="Q270" s="133"/>
      <c r="R270" s="133"/>
      <c r="S270" s="133"/>
      <c r="T270" s="133"/>
      <c r="U270" s="133"/>
      <c r="V270" s="133"/>
      <c r="W270" s="133"/>
      <c r="X270" s="133"/>
      <c r="Y270" s="133"/>
      <c r="Z270" s="133"/>
      <c r="AA270" s="133"/>
      <c r="AB270" s="133"/>
      <c r="AC270" s="133"/>
      <c r="AD270" s="133"/>
      <c r="AE270" s="133"/>
      <c r="AG270" s="10"/>
    </row>
    <row r="271" spans="1:33" ht="15" x14ac:dyDescent="0.3">
      <c r="A271" s="133"/>
      <c r="B271" s="133"/>
      <c r="C271" s="133"/>
      <c r="D271" s="133"/>
      <c r="E271" s="133"/>
      <c r="F271" s="133"/>
      <c r="G271" s="133"/>
      <c r="H271" s="133"/>
      <c r="I271" s="133"/>
      <c r="J271" s="133"/>
      <c r="K271" s="133"/>
      <c r="L271" s="133"/>
      <c r="M271" s="133"/>
      <c r="N271" s="133"/>
      <c r="O271" s="133"/>
      <c r="P271" s="133"/>
      <c r="Q271" s="133"/>
      <c r="R271" s="133"/>
      <c r="S271" s="133"/>
      <c r="T271" s="133"/>
      <c r="U271" s="133"/>
      <c r="V271" s="133"/>
      <c r="W271" s="133"/>
      <c r="X271" s="133"/>
      <c r="Y271" s="133"/>
      <c r="Z271" s="133"/>
      <c r="AA271" s="133"/>
      <c r="AB271" s="133"/>
      <c r="AC271" s="133"/>
      <c r="AD271" s="133"/>
      <c r="AE271" s="133"/>
      <c r="AG271" s="10"/>
    </row>
    <row r="272" spans="1:33" ht="15" x14ac:dyDescent="0.3">
      <c r="A272" s="133"/>
      <c r="B272" s="133"/>
      <c r="C272" s="133"/>
      <c r="D272" s="133"/>
      <c r="E272" s="133"/>
      <c r="F272" s="133"/>
      <c r="G272" s="133"/>
      <c r="H272" s="133"/>
      <c r="I272" s="133"/>
      <c r="J272" s="133"/>
      <c r="K272" s="133"/>
      <c r="L272" s="133"/>
      <c r="M272" s="133"/>
      <c r="N272" s="133"/>
      <c r="O272" s="133"/>
      <c r="P272" s="133"/>
      <c r="Q272" s="133"/>
      <c r="R272" s="133"/>
      <c r="S272" s="133"/>
      <c r="T272" s="133"/>
      <c r="U272" s="133"/>
      <c r="V272" s="133"/>
      <c r="W272" s="133"/>
      <c r="X272" s="133"/>
      <c r="Y272" s="133"/>
      <c r="Z272" s="133"/>
      <c r="AA272" s="133"/>
      <c r="AB272" s="133"/>
      <c r="AC272" s="133"/>
      <c r="AD272" s="133"/>
      <c r="AE272" s="133"/>
      <c r="AG272" s="10"/>
    </row>
    <row r="273" spans="1:33" ht="15" x14ac:dyDescent="0.3">
      <c r="A273" s="133"/>
      <c r="B273" s="133"/>
      <c r="C273" s="133"/>
      <c r="D273" s="133"/>
      <c r="E273" s="133"/>
      <c r="F273" s="133"/>
      <c r="G273" s="133"/>
      <c r="H273" s="133"/>
      <c r="I273" s="133"/>
      <c r="J273" s="133"/>
      <c r="K273" s="133"/>
      <c r="L273" s="133"/>
      <c r="M273" s="133"/>
      <c r="N273" s="133"/>
      <c r="O273" s="133"/>
      <c r="P273" s="133"/>
      <c r="Q273" s="133"/>
      <c r="R273" s="133"/>
      <c r="S273" s="133"/>
      <c r="T273" s="133"/>
      <c r="U273" s="133"/>
      <c r="V273" s="133"/>
      <c r="W273" s="133"/>
      <c r="X273" s="133"/>
      <c r="Y273" s="133"/>
      <c r="Z273" s="133"/>
      <c r="AA273" s="133"/>
      <c r="AB273" s="133"/>
      <c r="AC273" s="133"/>
      <c r="AD273" s="133"/>
      <c r="AE273" s="133"/>
      <c r="AG273" s="10"/>
    </row>
    <row r="274" spans="1:33" ht="15" x14ac:dyDescent="0.3">
      <c r="A274" s="133"/>
      <c r="B274" s="133"/>
      <c r="C274" s="133"/>
      <c r="D274" s="133"/>
      <c r="E274" s="133"/>
      <c r="F274" s="133"/>
      <c r="G274" s="133"/>
      <c r="H274" s="133"/>
      <c r="I274" s="133"/>
      <c r="J274" s="133"/>
      <c r="K274" s="133"/>
      <c r="L274" s="133"/>
      <c r="M274" s="133"/>
      <c r="N274" s="133"/>
      <c r="O274" s="133"/>
      <c r="P274" s="133"/>
      <c r="Q274" s="133"/>
      <c r="R274" s="133"/>
      <c r="S274" s="133"/>
      <c r="T274" s="133"/>
      <c r="U274" s="133"/>
      <c r="V274" s="133"/>
      <c r="W274" s="133"/>
      <c r="X274" s="133"/>
      <c r="Y274" s="133"/>
      <c r="Z274" s="133"/>
      <c r="AA274" s="133"/>
      <c r="AB274" s="133"/>
      <c r="AC274" s="133"/>
      <c r="AD274" s="133"/>
      <c r="AE274" s="133"/>
      <c r="AG274" s="10"/>
    </row>
    <row r="275" spans="1:33" ht="15" x14ac:dyDescent="0.3">
      <c r="A275" s="133"/>
      <c r="B275" s="133"/>
      <c r="C275" s="133"/>
      <c r="D275" s="133"/>
      <c r="E275" s="133"/>
      <c r="F275" s="133"/>
      <c r="G275" s="133"/>
      <c r="H275" s="133"/>
      <c r="I275" s="133"/>
      <c r="J275" s="133"/>
      <c r="K275" s="133"/>
      <c r="L275" s="133"/>
      <c r="M275" s="133"/>
      <c r="N275" s="133"/>
      <c r="O275" s="133"/>
      <c r="P275" s="133"/>
      <c r="Q275" s="133"/>
      <c r="R275" s="133"/>
      <c r="S275" s="133"/>
      <c r="T275" s="133"/>
      <c r="U275" s="133"/>
      <c r="V275" s="133"/>
      <c r="W275" s="133"/>
      <c r="X275" s="133"/>
      <c r="Y275" s="133"/>
      <c r="Z275" s="133"/>
      <c r="AA275" s="133"/>
      <c r="AB275" s="133"/>
      <c r="AC275" s="133"/>
      <c r="AD275" s="133"/>
      <c r="AE275" s="133"/>
      <c r="AG275" s="10"/>
    </row>
    <row r="276" spans="1:33" ht="15" x14ac:dyDescent="0.3">
      <c r="A276" s="133"/>
      <c r="B276" s="133"/>
      <c r="C276" s="133"/>
      <c r="D276" s="133"/>
      <c r="E276" s="133"/>
      <c r="F276" s="133"/>
      <c r="G276" s="133"/>
      <c r="H276" s="133"/>
      <c r="I276" s="133"/>
      <c r="J276" s="133"/>
      <c r="K276" s="133"/>
      <c r="L276" s="133"/>
      <c r="M276" s="133"/>
      <c r="N276" s="133"/>
      <c r="O276" s="133"/>
      <c r="P276" s="133"/>
      <c r="Q276" s="133"/>
      <c r="R276" s="133"/>
      <c r="S276" s="133"/>
      <c r="T276" s="133"/>
      <c r="U276" s="133"/>
      <c r="V276" s="133"/>
      <c r="W276" s="133"/>
      <c r="X276" s="133"/>
      <c r="Y276" s="133"/>
      <c r="Z276" s="133"/>
      <c r="AA276" s="133"/>
      <c r="AB276" s="133"/>
      <c r="AC276" s="133"/>
      <c r="AD276" s="133"/>
      <c r="AE276" s="133"/>
      <c r="AG276" s="10"/>
    </row>
    <row r="277" spans="1:33" ht="15" x14ac:dyDescent="0.3">
      <c r="A277" s="133"/>
      <c r="B277" s="133"/>
      <c r="C277" s="133"/>
      <c r="D277" s="133"/>
      <c r="E277" s="133"/>
      <c r="F277" s="133"/>
      <c r="G277" s="133"/>
      <c r="H277" s="133"/>
      <c r="I277" s="133"/>
      <c r="J277" s="133"/>
      <c r="K277" s="133"/>
      <c r="L277" s="133"/>
      <c r="M277" s="133"/>
      <c r="N277" s="133"/>
      <c r="O277" s="133"/>
      <c r="P277" s="133"/>
      <c r="Q277" s="133"/>
      <c r="R277" s="133"/>
      <c r="S277" s="133"/>
      <c r="T277" s="133"/>
      <c r="U277" s="133"/>
      <c r="V277" s="133"/>
      <c r="W277" s="133"/>
      <c r="X277" s="133"/>
      <c r="Y277" s="133"/>
      <c r="Z277" s="133"/>
      <c r="AA277" s="133"/>
      <c r="AB277" s="133"/>
      <c r="AC277" s="133"/>
      <c r="AD277" s="133"/>
      <c r="AE277" s="133"/>
      <c r="AG277" s="10"/>
    </row>
    <row r="278" spans="1:33" ht="15" x14ac:dyDescent="0.3">
      <c r="A278" s="133"/>
      <c r="B278" s="133"/>
      <c r="C278" s="133"/>
      <c r="D278" s="133"/>
      <c r="E278" s="133"/>
      <c r="F278" s="133"/>
      <c r="G278" s="133"/>
      <c r="H278" s="133"/>
      <c r="I278" s="133"/>
      <c r="J278" s="133"/>
      <c r="K278" s="133"/>
      <c r="L278" s="133"/>
      <c r="M278" s="133"/>
      <c r="N278" s="133"/>
      <c r="O278" s="133"/>
      <c r="P278" s="133"/>
      <c r="Q278" s="133"/>
      <c r="R278" s="133"/>
      <c r="S278" s="133"/>
      <c r="T278" s="133"/>
      <c r="U278" s="133"/>
      <c r="V278" s="133"/>
      <c r="W278" s="133"/>
      <c r="X278" s="133"/>
      <c r="Y278" s="133"/>
      <c r="Z278" s="133"/>
      <c r="AA278" s="133"/>
      <c r="AB278" s="133"/>
      <c r="AC278" s="133"/>
      <c r="AD278" s="133"/>
      <c r="AE278" s="133"/>
      <c r="AG278" s="10"/>
    </row>
    <row r="279" spans="1:33" ht="15" x14ac:dyDescent="0.3">
      <c r="A279" s="133"/>
      <c r="B279" s="133"/>
      <c r="C279" s="133"/>
      <c r="D279" s="133"/>
      <c r="E279" s="133"/>
      <c r="F279" s="133"/>
      <c r="G279" s="133"/>
      <c r="H279" s="133"/>
      <c r="I279" s="133"/>
      <c r="J279" s="133"/>
      <c r="K279" s="133"/>
      <c r="L279" s="133"/>
      <c r="M279" s="133"/>
      <c r="N279" s="133"/>
      <c r="O279" s="133"/>
      <c r="P279" s="133"/>
      <c r="Q279" s="133"/>
      <c r="R279" s="133"/>
      <c r="S279" s="133"/>
      <c r="T279" s="133"/>
      <c r="U279" s="133"/>
      <c r="V279" s="133"/>
      <c r="W279" s="133"/>
      <c r="X279" s="133"/>
      <c r="Y279" s="133"/>
      <c r="Z279" s="133"/>
      <c r="AB279" s="133"/>
      <c r="AC279" s="133"/>
      <c r="AD279" s="133"/>
      <c r="AE279" s="133"/>
      <c r="AG279" s="10"/>
    </row>
    <row r="280" spans="1:33" ht="15" x14ac:dyDescent="0.3">
      <c r="B280" s="133"/>
      <c r="C280" s="133"/>
      <c r="D280" s="133"/>
      <c r="E280" s="133"/>
      <c r="F280" s="133"/>
      <c r="G280" s="133"/>
      <c r="H280" s="133"/>
      <c r="I280" s="133"/>
      <c r="J280" s="133"/>
      <c r="K280" s="133"/>
      <c r="L280" s="133"/>
      <c r="M280" s="133"/>
      <c r="N280" s="133"/>
      <c r="O280" s="133"/>
      <c r="P280" s="133"/>
      <c r="Q280" s="133"/>
      <c r="R280" s="133"/>
      <c r="S280" s="133"/>
      <c r="T280" s="133"/>
      <c r="U280" s="133"/>
      <c r="V280" s="133"/>
      <c r="W280" s="133"/>
      <c r="X280" s="133"/>
      <c r="Y280" s="133"/>
      <c r="AB280" s="133"/>
      <c r="AC280" s="133"/>
      <c r="AD280" s="133"/>
      <c r="AE280" s="133"/>
      <c r="AG280" s="10"/>
    </row>
    <row r="281" spans="1:33" ht="15" x14ac:dyDescent="0.3">
      <c r="AB281" s="133"/>
      <c r="AC281" s="133"/>
      <c r="AD281" s="133"/>
      <c r="AE281" s="133"/>
      <c r="AG281" s="10"/>
    </row>
    <row r="282" spans="1:33" ht="15" x14ac:dyDescent="0.3">
      <c r="AB282" s="133"/>
      <c r="AC282" s="133"/>
      <c r="AD282" s="133"/>
      <c r="AE282" s="133"/>
      <c r="AG282" s="10"/>
    </row>
    <row r="283" spans="1:33" ht="15" x14ac:dyDescent="0.3">
      <c r="AB283" s="133"/>
      <c r="AC283" s="133"/>
      <c r="AD283" s="133"/>
      <c r="AE283" s="133"/>
      <c r="AG283" s="10"/>
    </row>
    <row r="284" spans="1:33" ht="15" x14ac:dyDescent="0.3">
      <c r="AB284" s="133"/>
      <c r="AC284" s="133"/>
      <c r="AD284" s="133"/>
      <c r="AE284" s="133"/>
      <c r="AG284" s="10"/>
    </row>
    <row r="285" spans="1:33" ht="15" x14ac:dyDescent="0.3">
      <c r="AB285" s="133"/>
      <c r="AC285" s="133"/>
      <c r="AD285" s="133"/>
      <c r="AE285" s="133"/>
      <c r="AG285" s="10"/>
    </row>
    <row r="286" spans="1:33" ht="15" x14ac:dyDescent="0.3">
      <c r="AB286" s="133"/>
      <c r="AC286" s="133"/>
      <c r="AD286" s="133"/>
      <c r="AE286" s="133"/>
      <c r="AG286" s="10"/>
    </row>
    <row r="287" spans="1:33" ht="15" x14ac:dyDescent="0.3">
      <c r="AB287" s="133"/>
      <c r="AC287" s="133"/>
      <c r="AD287" s="133"/>
      <c r="AE287" s="133"/>
      <c r="AG287" s="10"/>
    </row>
    <row r="288" spans="1:33" ht="15" x14ac:dyDescent="0.3">
      <c r="AD288" s="133"/>
      <c r="AE288" s="133"/>
      <c r="AG288" s="10"/>
    </row>
    <row r="289" spans="30:33" ht="15" x14ac:dyDescent="0.3">
      <c r="AD289" s="133"/>
      <c r="AE289" s="133"/>
      <c r="AG289" s="10"/>
    </row>
    <row r="290" spans="30:33" ht="15" x14ac:dyDescent="0.3">
      <c r="AD290" s="133"/>
      <c r="AE290" s="133"/>
      <c r="AG290" s="10"/>
    </row>
    <row r="291" spans="30:33" ht="15" x14ac:dyDescent="0.3">
      <c r="AD291" s="133"/>
      <c r="AE291" s="133"/>
      <c r="AG291" s="10"/>
    </row>
    <row r="292" spans="30:33" ht="15" x14ac:dyDescent="0.3">
      <c r="AD292" s="133"/>
      <c r="AE292" s="133"/>
      <c r="AG292" s="10"/>
    </row>
    <row r="293" spans="30:33" ht="15" x14ac:dyDescent="0.3">
      <c r="AD293" s="133"/>
      <c r="AE293" s="133"/>
      <c r="AG293" s="10"/>
    </row>
    <row r="294" spans="30:33" ht="15" x14ac:dyDescent="0.3">
      <c r="AD294" s="133"/>
      <c r="AE294" s="133"/>
      <c r="AG294" s="10"/>
    </row>
    <row r="295" spans="30:33" ht="15" x14ac:dyDescent="0.3">
      <c r="AD295" s="133"/>
      <c r="AE295" s="133"/>
      <c r="AG295" s="10"/>
    </row>
    <row r="296" spans="30:33" ht="15" x14ac:dyDescent="0.3">
      <c r="AD296" s="133"/>
      <c r="AE296" s="133"/>
      <c r="AG296" s="10"/>
    </row>
    <row r="297" spans="30:33" ht="15" x14ac:dyDescent="0.3">
      <c r="AD297" s="133"/>
      <c r="AE297" s="133"/>
      <c r="AG297" s="10"/>
    </row>
    <row r="298" spans="30:33" ht="15" x14ac:dyDescent="0.3">
      <c r="AD298" s="133"/>
      <c r="AE298" s="133"/>
      <c r="AG298" s="10"/>
    </row>
    <row r="299" spans="30:33" ht="15" x14ac:dyDescent="0.3">
      <c r="AD299" s="133"/>
      <c r="AE299" s="133"/>
      <c r="AG299" s="10"/>
    </row>
    <row r="300" spans="30:33" ht="15" x14ac:dyDescent="0.3">
      <c r="AD300" s="133"/>
      <c r="AE300" s="133"/>
      <c r="AG300" s="10"/>
    </row>
    <row r="301" spans="30:33" ht="15" x14ac:dyDescent="0.3">
      <c r="AD301" s="133"/>
      <c r="AE301" s="133"/>
      <c r="AG301" s="10"/>
    </row>
    <row r="302" spans="30:33" ht="15" x14ac:dyDescent="0.3">
      <c r="AD302" s="133"/>
      <c r="AE302" s="133"/>
      <c r="AG302" s="10"/>
    </row>
    <row r="303" spans="30:33" ht="15" x14ac:dyDescent="0.3">
      <c r="AD303" s="133"/>
      <c r="AE303" s="133"/>
      <c r="AG303" s="10"/>
    </row>
    <row r="304" spans="30:33" ht="15" x14ac:dyDescent="0.3">
      <c r="AD304" s="133"/>
      <c r="AE304" s="133"/>
      <c r="AG304" s="10"/>
    </row>
    <row r="305" spans="30:33" ht="15" x14ac:dyDescent="0.3">
      <c r="AD305" s="133"/>
      <c r="AE305" s="133"/>
      <c r="AG305" s="10"/>
    </row>
    <row r="306" spans="30:33" ht="15" x14ac:dyDescent="0.3">
      <c r="AD306" s="133"/>
      <c r="AE306" s="133"/>
      <c r="AG306" s="10"/>
    </row>
    <row r="307" spans="30:33" ht="15" x14ac:dyDescent="0.3">
      <c r="AD307" s="133"/>
      <c r="AE307" s="133"/>
      <c r="AG307" s="10"/>
    </row>
    <row r="308" spans="30:33" ht="15" x14ac:dyDescent="0.3">
      <c r="AD308" s="133"/>
      <c r="AE308" s="133"/>
      <c r="AG308" s="10"/>
    </row>
    <row r="309" spans="30:33" ht="15" x14ac:dyDescent="0.3">
      <c r="AD309" s="133"/>
      <c r="AE309" s="133"/>
      <c r="AG309" s="10"/>
    </row>
    <row r="310" spans="30:33" ht="15" x14ac:dyDescent="0.3">
      <c r="AD310" s="133"/>
      <c r="AE310" s="133"/>
      <c r="AG310" s="10"/>
    </row>
    <row r="311" spans="30:33" ht="15" x14ac:dyDescent="0.3">
      <c r="AD311" s="133"/>
      <c r="AE311" s="133"/>
      <c r="AG311" s="10"/>
    </row>
    <row r="312" spans="30:33" ht="15" x14ac:dyDescent="0.3">
      <c r="AD312" s="133"/>
      <c r="AE312" s="133"/>
      <c r="AG312" s="10"/>
    </row>
    <row r="313" spans="30:33" ht="15" x14ac:dyDescent="0.3">
      <c r="AD313" s="133"/>
      <c r="AE313" s="133"/>
      <c r="AG313" s="10"/>
    </row>
    <row r="314" spans="30:33" ht="15" x14ac:dyDescent="0.3">
      <c r="AD314" s="133"/>
      <c r="AE314" s="133"/>
      <c r="AG314" s="10"/>
    </row>
    <row r="315" spans="30:33" ht="15" x14ac:dyDescent="0.3">
      <c r="AD315" s="133"/>
      <c r="AE315" s="133"/>
      <c r="AG315" s="10"/>
    </row>
    <row r="316" spans="30:33" ht="15" x14ac:dyDescent="0.3">
      <c r="AD316" s="133"/>
      <c r="AE316" s="133"/>
      <c r="AG316" s="10"/>
    </row>
    <row r="317" spans="30:33" ht="15" x14ac:dyDescent="0.3">
      <c r="AD317" s="133"/>
      <c r="AE317" s="133"/>
      <c r="AG317" s="10"/>
    </row>
    <row r="318" spans="30:33" ht="15" x14ac:dyDescent="0.3">
      <c r="AD318" s="133"/>
      <c r="AE318" s="133"/>
      <c r="AG318" s="10"/>
    </row>
    <row r="319" spans="30:33" ht="15" x14ac:dyDescent="0.3">
      <c r="AD319" s="133"/>
      <c r="AE319" s="133"/>
      <c r="AG319" s="10"/>
    </row>
    <row r="320" spans="30:33" ht="15" x14ac:dyDescent="0.3">
      <c r="AD320" s="133"/>
      <c r="AE320" s="133"/>
      <c r="AG320" s="10"/>
    </row>
    <row r="321" spans="30:33" ht="15" x14ac:dyDescent="0.3">
      <c r="AD321" s="133"/>
      <c r="AE321" s="133"/>
      <c r="AG321" s="10"/>
    </row>
    <row r="322" spans="30:33" ht="15" x14ac:dyDescent="0.3">
      <c r="AD322" s="133"/>
      <c r="AE322" s="133"/>
      <c r="AG322" s="10"/>
    </row>
    <row r="323" spans="30:33" ht="15" x14ac:dyDescent="0.3">
      <c r="AD323" s="133"/>
      <c r="AE323" s="133"/>
      <c r="AG323" s="10"/>
    </row>
    <row r="324" spans="30:33" ht="15" x14ac:dyDescent="0.3">
      <c r="AD324" s="133"/>
      <c r="AE324" s="133"/>
      <c r="AG324" s="10"/>
    </row>
    <row r="325" spans="30:33" ht="15" x14ac:dyDescent="0.3">
      <c r="AD325" s="133"/>
      <c r="AE325" s="133"/>
      <c r="AG325" s="10"/>
    </row>
    <row r="326" spans="30:33" ht="15" x14ac:dyDescent="0.3">
      <c r="AD326" s="133"/>
      <c r="AE326" s="133"/>
      <c r="AG326" s="10"/>
    </row>
    <row r="327" spans="30:33" ht="15" x14ac:dyDescent="0.3">
      <c r="AD327" s="133"/>
      <c r="AE327" s="133"/>
      <c r="AG327" s="10"/>
    </row>
    <row r="328" spans="30:33" ht="15" x14ac:dyDescent="0.3">
      <c r="AD328" s="133"/>
      <c r="AE328" s="133"/>
      <c r="AG328" s="10"/>
    </row>
    <row r="329" spans="30:33" ht="15" x14ac:dyDescent="0.3">
      <c r="AD329" s="133"/>
      <c r="AE329" s="133"/>
      <c r="AG329" s="10"/>
    </row>
    <row r="330" spans="30:33" ht="15" x14ac:dyDescent="0.3">
      <c r="AD330" s="133"/>
      <c r="AE330" s="133"/>
      <c r="AG330" s="10"/>
    </row>
    <row r="331" spans="30:33" ht="15" x14ac:dyDescent="0.3">
      <c r="AD331" s="133"/>
      <c r="AE331" s="133"/>
      <c r="AG331" s="10"/>
    </row>
    <row r="332" spans="30:33" ht="15" x14ac:dyDescent="0.3">
      <c r="AD332" s="133"/>
      <c r="AE332" s="133"/>
      <c r="AG332" s="10"/>
    </row>
    <row r="333" spans="30:33" ht="15" x14ac:dyDescent="0.3">
      <c r="AD333" s="133"/>
      <c r="AE333" s="133"/>
      <c r="AG333" s="10"/>
    </row>
    <row r="334" spans="30:33" ht="15" x14ac:dyDescent="0.3">
      <c r="AD334" s="133"/>
      <c r="AE334" s="133"/>
      <c r="AG334" s="10"/>
    </row>
    <row r="335" spans="30:33" ht="15" x14ac:dyDescent="0.3">
      <c r="AD335" s="133"/>
      <c r="AE335" s="133"/>
      <c r="AG335" s="10"/>
    </row>
    <row r="336" spans="30:33" ht="15" x14ac:dyDescent="0.3">
      <c r="AD336" s="133"/>
      <c r="AE336" s="133"/>
      <c r="AG336" s="10"/>
    </row>
    <row r="337" spans="30:33" ht="15" x14ac:dyDescent="0.3">
      <c r="AD337" s="133"/>
      <c r="AE337" s="133"/>
      <c r="AG337" s="10"/>
    </row>
    <row r="338" spans="30:33" ht="15" x14ac:dyDescent="0.3">
      <c r="AD338" s="133"/>
      <c r="AE338" s="133"/>
      <c r="AG338" s="10"/>
    </row>
    <row r="339" spans="30:33" ht="15" x14ac:dyDescent="0.3">
      <c r="AD339" s="133"/>
      <c r="AE339" s="133"/>
      <c r="AG339" s="10"/>
    </row>
    <row r="340" spans="30:33" ht="15" x14ac:dyDescent="0.3">
      <c r="AD340" s="133"/>
      <c r="AE340" s="133"/>
      <c r="AG340" s="10"/>
    </row>
    <row r="341" spans="30:33" ht="15" x14ac:dyDescent="0.3">
      <c r="AD341" s="133"/>
      <c r="AE341" s="133"/>
      <c r="AG341" s="10"/>
    </row>
    <row r="342" spans="30:33" ht="15" x14ac:dyDescent="0.3">
      <c r="AD342" s="133"/>
      <c r="AE342" s="133"/>
      <c r="AG342" s="10"/>
    </row>
    <row r="343" spans="30:33" ht="15" x14ac:dyDescent="0.3">
      <c r="AD343" s="133"/>
      <c r="AE343" s="133"/>
      <c r="AG343" s="10"/>
    </row>
    <row r="344" spans="30:33" ht="15" x14ac:dyDescent="0.3">
      <c r="AD344" s="133"/>
      <c r="AE344" s="133"/>
      <c r="AG344" s="10"/>
    </row>
    <row r="345" spans="30:33" ht="15" x14ac:dyDescent="0.3">
      <c r="AD345" s="133"/>
      <c r="AE345" s="133"/>
      <c r="AG345" s="10"/>
    </row>
    <row r="346" spans="30:33" ht="15" x14ac:dyDescent="0.3">
      <c r="AD346" s="133"/>
      <c r="AE346" s="133"/>
      <c r="AG346" s="10"/>
    </row>
    <row r="347" spans="30:33" ht="15" x14ac:dyDescent="0.3">
      <c r="AD347" s="133"/>
      <c r="AE347" s="133"/>
      <c r="AG347" s="10"/>
    </row>
    <row r="348" spans="30:33" ht="15" x14ac:dyDescent="0.3">
      <c r="AD348" s="133"/>
      <c r="AE348" s="133"/>
      <c r="AG348" s="10"/>
    </row>
    <row r="349" spans="30:33" ht="15" x14ac:dyDescent="0.3">
      <c r="AD349" s="133"/>
      <c r="AE349" s="133"/>
      <c r="AG349" s="10"/>
    </row>
    <row r="350" spans="30:33" ht="15" x14ac:dyDescent="0.3">
      <c r="AD350" s="133"/>
      <c r="AE350" s="133"/>
      <c r="AG350" s="10"/>
    </row>
    <row r="351" spans="30:33" ht="15" x14ac:dyDescent="0.3">
      <c r="AD351" s="133"/>
      <c r="AE351" s="133"/>
      <c r="AG351" s="10"/>
    </row>
    <row r="352" spans="30:33" ht="15" x14ac:dyDescent="0.3">
      <c r="AD352" s="133"/>
      <c r="AE352" s="133"/>
      <c r="AG352" s="10"/>
    </row>
    <row r="353" spans="30:33" ht="15" x14ac:dyDescent="0.3">
      <c r="AD353" s="133"/>
      <c r="AE353" s="133"/>
      <c r="AG353" s="10"/>
    </row>
    <row r="354" spans="30:33" ht="15" x14ac:dyDescent="0.3">
      <c r="AD354" s="133"/>
      <c r="AE354" s="133"/>
      <c r="AG354" s="10"/>
    </row>
    <row r="355" spans="30:33" ht="15" x14ac:dyDescent="0.3">
      <c r="AD355" s="133"/>
      <c r="AE355" s="133"/>
      <c r="AG355" s="10"/>
    </row>
    <row r="356" spans="30:33" ht="15" x14ac:dyDescent="0.3">
      <c r="AD356" s="133"/>
      <c r="AE356" s="133"/>
      <c r="AG356" s="10"/>
    </row>
    <row r="357" spans="30:33" ht="15" x14ac:dyDescent="0.3">
      <c r="AD357" s="133"/>
      <c r="AE357" s="133"/>
      <c r="AG357" s="10"/>
    </row>
    <row r="358" spans="30:33" ht="15" x14ac:dyDescent="0.3">
      <c r="AD358" s="133"/>
      <c r="AE358" s="133"/>
      <c r="AG358" s="10"/>
    </row>
    <row r="359" spans="30:33" ht="15" x14ac:dyDescent="0.3">
      <c r="AD359" s="133"/>
      <c r="AE359" s="133"/>
      <c r="AG359" s="10"/>
    </row>
    <row r="360" spans="30:33" ht="15" x14ac:dyDescent="0.3">
      <c r="AD360" s="133"/>
      <c r="AE360" s="133"/>
      <c r="AG360" s="10"/>
    </row>
    <row r="361" spans="30:33" ht="15" x14ac:dyDescent="0.3">
      <c r="AD361" s="133"/>
      <c r="AE361" s="133"/>
      <c r="AG361" s="10"/>
    </row>
    <row r="362" spans="30:33" ht="15" x14ac:dyDescent="0.3">
      <c r="AD362" s="133"/>
      <c r="AE362" s="133"/>
      <c r="AG362" s="10"/>
    </row>
    <row r="363" spans="30:33" ht="15" x14ac:dyDescent="0.3">
      <c r="AD363" s="133"/>
      <c r="AE363" s="133"/>
      <c r="AG363" s="10"/>
    </row>
    <row r="364" spans="30:33" ht="15" x14ac:dyDescent="0.3">
      <c r="AD364" s="133"/>
      <c r="AE364" s="133"/>
      <c r="AG364" s="10"/>
    </row>
    <row r="365" spans="30:33" ht="15" x14ac:dyDescent="0.3">
      <c r="AD365" s="133"/>
      <c r="AE365" s="133"/>
      <c r="AG365" s="10"/>
    </row>
    <row r="366" spans="30:33" ht="15" x14ac:dyDescent="0.3">
      <c r="AD366" s="133"/>
      <c r="AE366" s="133"/>
      <c r="AG366" s="10"/>
    </row>
    <row r="367" spans="30:33" ht="15" x14ac:dyDescent="0.3">
      <c r="AD367" s="133"/>
      <c r="AE367" s="133"/>
      <c r="AG367" s="10"/>
    </row>
    <row r="368" spans="30:33" ht="15" x14ac:dyDescent="0.3">
      <c r="AD368" s="133"/>
      <c r="AE368" s="133"/>
      <c r="AG368" s="10"/>
    </row>
    <row r="369" spans="30:33" ht="15" x14ac:dyDescent="0.3">
      <c r="AD369" s="133"/>
      <c r="AE369" s="133"/>
      <c r="AG369" s="10"/>
    </row>
    <row r="370" spans="30:33" ht="15" x14ac:dyDescent="0.3">
      <c r="AD370" s="133"/>
      <c r="AE370" s="133"/>
      <c r="AG370" s="10"/>
    </row>
    <row r="371" spans="30:33" ht="15" x14ac:dyDescent="0.3">
      <c r="AD371" s="133"/>
      <c r="AE371" s="133"/>
      <c r="AG371" s="10"/>
    </row>
    <row r="372" spans="30:33" ht="15" x14ac:dyDescent="0.3">
      <c r="AD372" s="133"/>
      <c r="AE372" s="133"/>
      <c r="AG372" s="10"/>
    </row>
    <row r="373" spans="30:33" ht="15" x14ac:dyDescent="0.3">
      <c r="AD373" s="133"/>
      <c r="AE373" s="133"/>
      <c r="AG373" s="10"/>
    </row>
    <row r="374" spans="30:33" ht="15" x14ac:dyDescent="0.3">
      <c r="AD374" s="133"/>
      <c r="AE374" s="133"/>
      <c r="AG374" s="10"/>
    </row>
    <row r="375" spans="30:33" ht="15" x14ac:dyDescent="0.3">
      <c r="AD375" s="133"/>
      <c r="AE375" s="133"/>
      <c r="AG375" s="10"/>
    </row>
    <row r="376" spans="30:33" ht="15" x14ac:dyDescent="0.3">
      <c r="AD376" s="133"/>
      <c r="AE376" s="133"/>
      <c r="AG376" s="10"/>
    </row>
    <row r="377" spans="30:33" ht="15" x14ac:dyDescent="0.3">
      <c r="AD377" s="133"/>
      <c r="AE377" s="133"/>
      <c r="AG377" s="10"/>
    </row>
    <row r="378" spans="30:33" ht="15" x14ac:dyDescent="0.3">
      <c r="AD378" s="133"/>
      <c r="AE378" s="133"/>
      <c r="AG378" s="10"/>
    </row>
    <row r="379" spans="30:33" ht="15" x14ac:dyDescent="0.3">
      <c r="AD379" s="133"/>
      <c r="AE379" s="133"/>
      <c r="AG379" s="10"/>
    </row>
    <row r="380" spans="30:33" ht="15" x14ac:dyDescent="0.3">
      <c r="AD380" s="133"/>
      <c r="AE380" s="133"/>
      <c r="AG380" s="10"/>
    </row>
    <row r="381" spans="30:33" ht="15" x14ac:dyDescent="0.3">
      <c r="AD381" s="133"/>
      <c r="AE381" s="133"/>
      <c r="AG381" s="10"/>
    </row>
    <row r="382" spans="30:33" ht="15" x14ac:dyDescent="0.3">
      <c r="AD382" s="133"/>
      <c r="AE382" s="133"/>
      <c r="AG382" s="10"/>
    </row>
    <row r="383" spans="30:33" ht="15" x14ac:dyDescent="0.3">
      <c r="AD383" s="133"/>
      <c r="AE383" s="133"/>
      <c r="AG383" s="10"/>
    </row>
    <row r="384" spans="30:33" ht="15" x14ac:dyDescent="0.3">
      <c r="AD384" s="133"/>
      <c r="AE384" s="133"/>
      <c r="AG384" s="10"/>
    </row>
    <row r="385" spans="30:33" ht="15" x14ac:dyDescent="0.3">
      <c r="AD385" s="133"/>
      <c r="AE385" s="133"/>
      <c r="AG385" s="10"/>
    </row>
    <row r="386" spans="30:33" ht="15" x14ac:dyDescent="0.3">
      <c r="AD386" s="133"/>
      <c r="AE386" s="133"/>
      <c r="AG386" s="10"/>
    </row>
    <row r="387" spans="30:33" ht="15" x14ac:dyDescent="0.3">
      <c r="AD387" s="133"/>
      <c r="AE387" s="133"/>
      <c r="AG387" s="10"/>
    </row>
    <row r="388" spans="30:33" ht="15" x14ac:dyDescent="0.3">
      <c r="AD388" s="133"/>
      <c r="AE388" s="133"/>
      <c r="AG388" s="10"/>
    </row>
    <row r="389" spans="30:33" ht="15" x14ac:dyDescent="0.3">
      <c r="AD389" s="133"/>
      <c r="AE389" s="133"/>
      <c r="AG389" s="10"/>
    </row>
    <row r="390" spans="30:33" ht="15" x14ac:dyDescent="0.3">
      <c r="AD390" s="133"/>
      <c r="AE390" s="133"/>
      <c r="AG390" s="10"/>
    </row>
    <row r="391" spans="30:33" ht="15" x14ac:dyDescent="0.3">
      <c r="AD391" s="133"/>
      <c r="AE391" s="133"/>
      <c r="AG391" s="10"/>
    </row>
    <row r="392" spans="30:33" ht="15" x14ac:dyDescent="0.3">
      <c r="AD392" s="133"/>
      <c r="AE392" s="133"/>
      <c r="AG392" s="10"/>
    </row>
    <row r="393" spans="30:33" ht="15" x14ac:dyDescent="0.3">
      <c r="AD393" s="133"/>
      <c r="AE393" s="133"/>
      <c r="AG393" s="10"/>
    </row>
    <row r="394" spans="30:33" ht="15" x14ac:dyDescent="0.3">
      <c r="AD394" s="133"/>
      <c r="AE394" s="133"/>
      <c r="AG394" s="10"/>
    </row>
    <row r="395" spans="30:33" ht="15" x14ac:dyDescent="0.3">
      <c r="AD395" s="133"/>
      <c r="AE395" s="133"/>
      <c r="AG395" s="10"/>
    </row>
    <row r="396" spans="30:33" ht="15" x14ac:dyDescent="0.3">
      <c r="AD396" s="133"/>
      <c r="AE396" s="133"/>
      <c r="AG396" s="10"/>
    </row>
    <row r="397" spans="30:33" ht="15" x14ac:dyDescent="0.3">
      <c r="AD397" s="133"/>
      <c r="AE397" s="133"/>
      <c r="AG397" s="10"/>
    </row>
    <row r="398" spans="30:33" ht="15" x14ac:dyDescent="0.3">
      <c r="AD398" s="133"/>
      <c r="AE398" s="133"/>
      <c r="AG398" s="10"/>
    </row>
    <row r="399" spans="30:33" ht="15" x14ac:dyDescent="0.3">
      <c r="AD399" s="133"/>
      <c r="AE399" s="133"/>
      <c r="AG399" s="10"/>
    </row>
    <row r="400" spans="30:33" ht="15" x14ac:dyDescent="0.3">
      <c r="AD400" s="133"/>
      <c r="AE400" s="133"/>
      <c r="AG400" s="10"/>
    </row>
    <row r="401" spans="30:33" ht="15" x14ac:dyDescent="0.3">
      <c r="AD401" s="133"/>
      <c r="AE401" s="133"/>
      <c r="AG401" s="10"/>
    </row>
    <row r="402" spans="30:33" ht="15" x14ac:dyDescent="0.3">
      <c r="AD402" s="133"/>
      <c r="AE402" s="133"/>
      <c r="AG402" s="10"/>
    </row>
    <row r="403" spans="30:33" ht="15" x14ac:dyDescent="0.3">
      <c r="AD403" s="133"/>
      <c r="AE403" s="133"/>
      <c r="AG403" s="10"/>
    </row>
    <row r="404" spans="30:33" ht="15" x14ac:dyDescent="0.3">
      <c r="AD404" s="133"/>
      <c r="AE404" s="133"/>
      <c r="AG404" s="10"/>
    </row>
    <row r="405" spans="30:33" ht="15" x14ac:dyDescent="0.3">
      <c r="AD405" s="133"/>
      <c r="AE405" s="133"/>
      <c r="AG405" s="10"/>
    </row>
    <row r="406" spans="30:33" ht="15" x14ac:dyDescent="0.3">
      <c r="AD406" s="133"/>
      <c r="AE406" s="133"/>
      <c r="AG406" s="10"/>
    </row>
    <row r="407" spans="30:33" ht="15" x14ac:dyDescent="0.3">
      <c r="AD407" s="133"/>
      <c r="AE407" s="133"/>
      <c r="AG407" s="10"/>
    </row>
    <row r="408" spans="30:33" ht="15" x14ac:dyDescent="0.3">
      <c r="AD408" s="133"/>
      <c r="AE408" s="133"/>
      <c r="AG408" s="10"/>
    </row>
    <row r="409" spans="30:33" ht="15" x14ac:dyDescent="0.3">
      <c r="AD409" s="133"/>
      <c r="AE409" s="133"/>
      <c r="AG409" s="10"/>
    </row>
    <row r="410" spans="30:33" ht="15" x14ac:dyDescent="0.3">
      <c r="AD410" s="133"/>
      <c r="AE410" s="133"/>
      <c r="AG410" s="10"/>
    </row>
    <row r="411" spans="30:33" ht="15" x14ac:dyDescent="0.3">
      <c r="AD411" s="133"/>
      <c r="AE411" s="133"/>
      <c r="AG411" s="10"/>
    </row>
    <row r="412" spans="30:33" ht="15" x14ac:dyDescent="0.3">
      <c r="AD412" s="133"/>
      <c r="AE412" s="133"/>
      <c r="AG412" s="10"/>
    </row>
    <row r="413" spans="30:33" ht="15" x14ac:dyDescent="0.3">
      <c r="AD413" s="133"/>
      <c r="AE413" s="133"/>
      <c r="AG413" s="10"/>
    </row>
    <row r="414" spans="30:33" ht="15" x14ac:dyDescent="0.3">
      <c r="AD414" s="133"/>
      <c r="AE414" s="133"/>
      <c r="AG414" s="10"/>
    </row>
    <row r="415" spans="30:33" ht="15" x14ac:dyDescent="0.3">
      <c r="AD415" s="133"/>
      <c r="AE415" s="133"/>
      <c r="AG415" s="10"/>
    </row>
    <row r="416" spans="30:33" ht="15" x14ac:dyDescent="0.3">
      <c r="AD416" s="133"/>
      <c r="AE416" s="133"/>
      <c r="AG416" s="10"/>
    </row>
    <row r="417" spans="33:33" ht="15" x14ac:dyDescent="0.3">
      <c r="AG417" s="10"/>
    </row>
    <row r="418" spans="33:33" ht="15" x14ac:dyDescent="0.3">
      <c r="AG418" s="10"/>
    </row>
    <row r="419" spans="33:33" ht="15" x14ac:dyDescent="0.3">
      <c r="AG419" s="10"/>
    </row>
    <row r="420" spans="33:33" ht="15" x14ac:dyDescent="0.3">
      <c r="AG420" s="10"/>
    </row>
    <row r="421" spans="33:33" ht="15" x14ac:dyDescent="0.3">
      <c r="AG421" s="10"/>
    </row>
    <row r="422" spans="33:33" ht="15" x14ac:dyDescent="0.3">
      <c r="AG422" s="10"/>
    </row>
    <row r="423" spans="33:33" ht="15" x14ac:dyDescent="0.3">
      <c r="AG423" s="10"/>
    </row>
    <row r="424" spans="33:33" ht="15" x14ac:dyDescent="0.3">
      <c r="AG424" s="10"/>
    </row>
    <row r="425" spans="33:33" ht="15" x14ac:dyDescent="0.3">
      <c r="AG425" s="10"/>
    </row>
    <row r="426" spans="33:33" ht="0" hidden="1" customHeight="1" x14ac:dyDescent="0.3">
      <c r="AG426" s="10"/>
    </row>
    <row r="427" spans="33:33" ht="0" hidden="1" customHeight="1" x14ac:dyDescent="0.3">
      <c r="AG427" s="10"/>
    </row>
    <row r="428" spans="33:33" ht="0" hidden="1" customHeight="1" x14ac:dyDescent="0.3">
      <c r="AG428" s="10"/>
    </row>
    <row r="429" spans="33:33" ht="0" hidden="1" customHeight="1" x14ac:dyDescent="0.3">
      <c r="AG429" s="10"/>
    </row>
    <row r="430" spans="33:33" ht="0" hidden="1" customHeight="1" x14ac:dyDescent="0.3">
      <c r="AG430" s="10"/>
    </row>
    <row r="431" spans="33:33" ht="0" hidden="1" customHeight="1" x14ac:dyDescent="0.3">
      <c r="AG431" s="10"/>
    </row>
    <row r="432" spans="33:33" ht="0" hidden="1" customHeight="1" x14ac:dyDescent="0.3">
      <c r="AG432" s="10"/>
    </row>
  </sheetData>
  <sheetProtection algorithmName="SHA-512" hashValue="ET0vkN5fz9o3VbcgbkNy6YKQILGN86I8XhTS10VKE7FzIJQJH7kNcI+SkLYzz/6O5b90ZENfJV2TggZVLEsS6w==" saltValue="RVZ4BpE9DKJVdqKO17bu0A==" spinCount="100000" sheet="1" objects="1" scenarios="1" selectLockedCells="1"/>
  <dataConsolidate/>
  <mergeCells count="89">
    <mergeCell ref="M36:N36"/>
    <mergeCell ref="P41:Y41"/>
    <mergeCell ref="AA44:AC44"/>
    <mergeCell ref="P44:Y44"/>
    <mergeCell ref="AA36:AB36"/>
    <mergeCell ref="AA38:AB39"/>
    <mergeCell ref="P42:Y42"/>
    <mergeCell ref="AA41:AB42"/>
    <mergeCell ref="B50:I50"/>
    <mergeCell ref="B65:D65"/>
    <mergeCell ref="T65:V65"/>
    <mergeCell ref="N65:P65"/>
    <mergeCell ref="P48:AC50"/>
    <mergeCell ref="H65:J65"/>
    <mergeCell ref="S54:Y55"/>
    <mergeCell ref="B57:AE57"/>
    <mergeCell ref="J50:L50"/>
    <mergeCell ref="P63:X63"/>
    <mergeCell ref="B38:I38"/>
    <mergeCell ref="B40:I40"/>
    <mergeCell ref="J40:L40"/>
    <mergeCell ref="P47:AC47"/>
    <mergeCell ref="J48:L48"/>
    <mergeCell ref="J42:L42"/>
    <mergeCell ref="B42:I42"/>
    <mergeCell ref="P40:Y40"/>
    <mergeCell ref="B48:I48"/>
    <mergeCell ref="P45:Y45"/>
    <mergeCell ref="J46:L46"/>
    <mergeCell ref="B46:I46"/>
    <mergeCell ref="AA45:AC45"/>
    <mergeCell ref="B47:I47"/>
    <mergeCell ref="B77:K77"/>
    <mergeCell ref="H67:J68"/>
    <mergeCell ref="T66:V66"/>
    <mergeCell ref="T67:V68"/>
    <mergeCell ref="N66:P66"/>
    <mergeCell ref="B75:K75"/>
    <mergeCell ref="B73:K73"/>
    <mergeCell ref="B67:D68"/>
    <mergeCell ref="B71:K71"/>
    <mergeCell ref="B66:D66"/>
    <mergeCell ref="H66:J66"/>
    <mergeCell ref="AA35:AB35"/>
    <mergeCell ref="P38:Y38"/>
    <mergeCell ref="J38:L38"/>
    <mergeCell ref="P39:Y39"/>
    <mergeCell ref="B16:H16"/>
    <mergeCell ref="J16:P16"/>
    <mergeCell ref="P20:AC20"/>
    <mergeCell ref="P36:Y36"/>
    <mergeCell ref="Z18:AC18"/>
    <mergeCell ref="Z22:AC22"/>
    <mergeCell ref="U18:X18"/>
    <mergeCell ref="K28:N29"/>
    <mergeCell ref="K30:N31"/>
    <mergeCell ref="B18:S18"/>
    <mergeCell ref="B20:N20"/>
    <mergeCell ref="B22:N22"/>
    <mergeCell ref="W16:AC16"/>
    <mergeCell ref="R16:U16"/>
    <mergeCell ref="L10:P10"/>
    <mergeCell ref="B36:I36"/>
    <mergeCell ref="B37:N37"/>
    <mergeCell ref="P22:X22"/>
    <mergeCell ref="W33:Y33"/>
    <mergeCell ref="J36:L36"/>
    <mergeCell ref="P33:V33"/>
    <mergeCell ref="R30:AD31"/>
    <mergeCell ref="B28:J29"/>
    <mergeCell ref="B30:J31"/>
    <mergeCell ref="B27:J27"/>
    <mergeCell ref="K27:P27"/>
    <mergeCell ref="O28:P29"/>
    <mergeCell ref="O30:P31"/>
    <mergeCell ref="A1:AE2"/>
    <mergeCell ref="B13:C13"/>
    <mergeCell ref="E13:F13"/>
    <mergeCell ref="H13:I13"/>
    <mergeCell ref="H10:I10"/>
    <mergeCell ref="B3:V3"/>
    <mergeCell ref="E10:F10"/>
    <mergeCell ref="R9:AC9"/>
    <mergeCell ref="D6:T6"/>
    <mergeCell ref="B10:C10"/>
    <mergeCell ref="R10:AC10"/>
    <mergeCell ref="R13:S13"/>
    <mergeCell ref="O13:P13"/>
    <mergeCell ref="L13:M13"/>
  </mergeCells>
  <phoneticPr fontId="2" type="Hiragana"/>
  <conditionalFormatting sqref="D6 V6">
    <cfRule type="cellIs" dxfId="2" priority="6" stopIfTrue="1" operator="equal">
      <formula>"企業名　作業所　企業体などの名称を、この枠内に記入して下さい"</formula>
    </cfRule>
  </conditionalFormatting>
  <conditionalFormatting sqref="AE3">
    <cfRule type="expression" dxfId="1" priority="8" stopIfTrue="1">
      <formula>$AN$8=0</formula>
    </cfRule>
  </conditionalFormatting>
  <conditionalFormatting sqref="AE4">
    <cfRule type="cellIs" dxfId="0" priority="7" stopIfTrue="1" operator="equal">
      <formula>$AN$8=0</formula>
    </cfRule>
  </conditionalFormatting>
  <dataValidations xWindow="339" yWindow="302" count="15">
    <dataValidation imeMode="hiragana" allowBlank="1" showInputMessage="1" showErrorMessage="1" sqref="AD22 B20:N20 V6 B18:S18 P20:AD20 P22:Y22 R16:V16 P48:AC50 D6:T6" xr:uid="{00000000-0002-0000-0000-000000000000}"/>
    <dataValidation imeMode="halfAlpha" allowBlank="1" showInputMessage="1" showErrorMessage="1" sqref="W16:AC16 Z18:AC18 Z22:AC22 U18:X18" xr:uid="{00000000-0002-0000-0000-000001000000}"/>
    <dataValidation imeMode="hiragana" allowBlank="1" showInputMessage="1" showErrorMessage="1" prompt="請求書郵送先が現場と違う場合のみご記入下さい" sqref="B22:N22" xr:uid="{00000000-0002-0000-0000-000002000000}"/>
    <dataValidation type="list" allowBlank="1" showInputMessage="1" showErrorMessage="1" sqref="L10:P10" xr:uid="{00000000-0002-0000-0000-000003000000}">
      <formula1>$AO$10:$AO$21</formula1>
    </dataValidation>
    <dataValidation type="list" allowBlank="1" showInputMessage="1" showErrorMessage="1" promptTitle="実績公開にご協力ください" prompt="KIYOMASAの利用実績を発注者などにも広め、総合評価や工事成績でプラスになるように、実績を公表しております。_x000a_発注者と工事名のみの公表で、貴社名は公表致しません。_x000a_なお、この実績はホームページ等で広く公表させて頂きます。" sqref="AA36:AB36" xr:uid="{00000000-0002-0000-0000-000004000000}">
      <formula1>$AF$6:$AF$7</formula1>
    </dataValidation>
    <dataValidation type="list" allowBlank="1" showInputMessage="1" showErrorMessage="1" promptTitle="お支払い方法" prompt="①か②どちらかお選び下さい" sqref="AA38:AB39" xr:uid="{00000000-0002-0000-0000-000005000000}">
      <formula1>$AF$8:$AF$9</formula1>
    </dataValidation>
    <dataValidation type="list" allowBlank="1" showInputMessage="1" showErrorMessage="1" promptTitle="貴社指定請求書" prompt="※貴社指定請求書の場合で、会社登録等が必要な場合は、弊社まで必ずご連絡下さい。" sqref="AA41:AB42" xr:uid="{00000000-0002-0000-0000-000006000000}">
      <formula1>$AF$10:$AF$11</formula1>
    </dataValidation>
    <dataValidation type="custom" imeMode="hiragana" allowBlank="1" showInputMessage="1" showErrorMessage="1" errorTitle="買主名エラー" error="上段の（買主）欄に　企業名 作業所 企業体などの名称を、先にご記入ください。" sqref="B16:C16 E16:I16" xr:uid="{00000000-0002-0000-0000-000007000000}">
      <formula1>AH6=1</formula1>
    </dataValidation>
    <dataValidation type="custom" imeMode="hiragana" allowBlank="1" showInputMessage="1" showErrorMessage="1" errorTitle="買主名エラー" error="上段の（買主）欄に　企業名 作業所 企業体などの名称を、先にご記入ください。" sqref="D16" xr:uid="{00000000-0002-0000-0000-000008000000}">
      <formula1>AJ5=1</formula1>
    </dataValidation>
    <dataValidation type="custom" imeMode="hiragana" allowBlank="1" showInputMessage="1" showErrorMessage="1" error="上段の（買主）欄に　企業名 作業所 企業体などの名称を、先にご記入ください。" sqref="J16:K16 M16:P16" xr:uid="{00000000-0002-0000-0000-000009000000}">
      <formula1>AH6=1</formula1>
    </dataValidation>
    <dataValidation type="custom" imeMode="hiragana" allowBlank="1" showInputMessage="1" showErrorMessage="1" error="上段の（買主）欄に　企業名 作業所 企業体などの名称を、先にご記入ください。" sqref="L16" xr:uid="{00000000-0002-0000-0000-00000A000000}">
      <formula1>AJ5=1</formula1>
    </dataValidation>
    <dataValidation type="list" allowBlank="1" showInputMessage="1" showErrorMessage="1" sqref="B13:C13 B10:C10" xr:uid="{00000000-0002-0000-0000-00000B000000}">
      <formula1>$AJ$2:$AJ$4</formula1>
    </dataValidation>
    <dataValidation type="list" allowBlank="1" showInputMessage="1" showErrorMessage="1" sqref="E13:F13 O13:P13 E10:F10" xr:uid="{00000000-0002-0000-0000-00000C000000}">
      <formula1>$AK$2:$AK$14</formula1>
    </dataValidation>
    <dataValidation type="list" allowBlank="1" showInputMessage="1" showErrorMessage="1" sqref="H13:I13 R13:S13 H10:I10" xr:uid="{00000000-0002-0000-0000-00000D000000}">
      <formula1>$AL$2:$AL$33</formula1>
    </dataValidation>
    <dataValidation type="list" allowBlank="1" showInputMessage="1" showErrorMessage="1" sqref="L13:M13" xr:uid="{00000000-0002-0000-0000-00000E000000}">
      <formula1>$AJ$2:$AJ$10</formula1>
    </dataValidation>
  </dataValidations>
  <hyperlinks>
    <hyperlink ref="R30" r:id="rId1" xr:uid="{00000000-0004-0000-0000-000000000000}"/>
  </hyperlinks>
  <pageMargins left="0.82677165354330717" right="0.43307086614173229" top="0.51181102362204722" bottom="0.74803149606299213" header="0.31496062992125984" footer="0.31496062992125984"/>
  <pageSetup paperSize="9" scale="75" orientation="portrait" r:id="rId2"/>
  <headerFooter alignWithMargins="0"/>
  <ignoredErrors>
    <ignoredError sqref="AN1:AN2 AI16 AN15:AN17 AH14" evalError="1"/>
    <ignoredError sqref="AG32:AG36 AG38" 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A52"/>
  <sheetViews>
    <sheetView topLeftCell="A4" zoomScale="85" zoomScaleNormal="85" workbookViewId="0">
      <selection activeCell="C11" sqref="C11:E11"/>
    </sheetView>
  </sheetViews>
  <sheetFormatPr defaultColWidth="9" defaultRowHeight="15" x14ac:dyDescent="0.2"/>
  <cols>
    <col min="1" max="1" width="3.21875" style="146" customWidth="1"/>
    <col min="2" max="2" width="5.21875" style="146" customWidth="1"/>
    <col min="3" max="3" width="5.6640625" style="146" customWidth="1"/>
    <col min="4" max="5" width="8.109375" style="146" customWidth="1"/>
    <col min="6" max="6" width="5.6640625" style="146" customWidth="1"/>
    <col min="7" max="10" width="8.109375" style="146" customWidth="1"/>
    <col min="11" max="11" width="8.109375" style="148" customWidth="1"/>
    <col min="12" max="17" width="8.109375" style="146" customWidth="1"/>
    <col min="18" max="18" width="9" style="179"/>
    <col min="19" max="26" width="9" style="182"/>
    <col min="27" max="53" width="9" style="148"/>
    <col min="54" max="16384" width="9" style="146"/>
  </cols>
  <sheetData>
    <row r="1" spans="1:53" x14ac:dyDescent="0.2">
      <c r="A1" s="143"/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5"/>
    </row>
    <row r="2" spans="1:53" ht="27" x14ac:dyDescent="0.2">
      <c r="A2" s="147"/>
      <c r="B2" s="148"/>
      <c r="C2" s="295" t="s">
        <v>146</v>
      </c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148"/>
      <c r="R2" s="149"/>
    </row>
    <row r="3" spans="1:53" ht="15.6" thickBot="1" x14ac:dyDescent="0.25">
      <c r="A3" s="147"/>
      <c r="B3" s="148"/>
      <c r="C3" s="148"/>
      <c r="D3" s="148"/>
      <c r="E3" s="148"/>
      <c r="F3" s="148"/>
      <c r="G3" s="148"/>
      <c r="H3" s="148"/>
      <c r="I3" s="148"/>
      <c r="J3" s="148"/>
      <c r="L3" s="148"/>
      <c r="M3" s="148"/>
      <c r="N3" s="148"/>
      <c r="O3" s="148"/>
      <c r="P3" s="148"/>
      <c r="Q3" s="148"/>
      <c r="R3" s="149"/>
    </row>
    <row r="4" spans="1:53" ht="17.399999999999999" customHeight="1" x14ac:dyDescent="0.2">
      <c r="A4" s="147"/>
      <c r="B4" s="150"/>
      <c r="C4" s="299" t="s">
        <v>147</v>
      </c>
      <c r="D4" s="299"/>
      <c r="E4" s="299"/>
      <c r="F4" s="299"/>
      <c r="G4" s="151"/>
      <c r="H4" s="151"/>
      <c r="I4" s="151"/>
      <c r="J4" s="152"/>
      <c r="K4" s="153"/>
      <c r="L4" s="148"/>
      <c r="M4" s="148"/>
      <c r="N4" s="148"/>
      <c r="O4" s="148"/>
      <c r="P4" s="148"/>
      <c r="Q4" s="148"/>
      <c r="R4" s="149"/>
      <c r="S4" s="182" t="s">
        <v>148</v>
      </c>
      <c r="T4" s="182" t="s">
        <v>148</v>
      </c>
      <c r="U4" s="182" t="s">
        <v>148</v>
      </c>
      <c r="V4" s="182" t="s">
        <v>148</v>
      </c>
    </row>
    <row r="5" spans="1:53" ht="17.399999999999999" customHeight="1" x14ac:dyDescent="0.2">
      <c r="A5" s="147"/>
      <c r="B5" s="154"/>
      <c r="C5" s="155" t="s">
        <v>219</v>
      </c>
      <c r="D5" s="156"/>
      <c r="E5" s="27"/>
      <c r="F5" s="27"/>
      <c r="G5" s="27"/>
      <c r="H5" s="27"/>
      <c r="I5" s="27"/>
      <c r="J5" s="157"/>
      <c r="L5" s="148"/>
      <c r="M5" s="148"/>
      <c r="N5" s="148"/>
      <c r="O5" s="148"/>
      <c r="P5" s="148"/>
      <c r="Q5" s="148"/>
      <c r="R5" s="149"/>
      <c r="S5" s="182" t="s">
        <v>149</v>
      </c>
      <c r="T5" s="182" t="s">
        <v>150</v>
      </c>
      <c r="U5" s="182" t="s">
        <v>244</v>
      </c>
      <c r="V5" s="182" t="s">
        <v>152</v>
      </c>
      <c r="W5" s="182" t="s">
        <v>221</v>
      </c>
      <c r="X5" s="182" t="s">
        <v>151</v>
      </c>
      <c r="Y5" s="182" t="str">
        <f>CONCATENATE(W5,X5)</f>
        <v>No.1 掘削工1</v>
      </c>
    </row>
    <row r="6" spans="1:53" x14ac:dyDescent="0.2">
      <c r="A6" s="147"/>
      <c r="B6" s="154"/>
      <c r="C6" s="156"/>
      <c r="D6" s="156"/>
      <c r="E6" s="27"/>
      <c r="F6" s="27"/>
      <c r="G6" s="27"/>
      <c r="H6" s="27"/>
      <c r="I6" s="27"/>
      <c r="J6" s="157"/>
      <c r="L6" s="148"/>
      <c r="M6" s="148"/>
      <c r="N6" s="148"/>
      <c r="O6" s="148"/>
      <c r="P6" s="148"/>
      <c r="Q6" s="148"/>
      <c r="R6" s="149"/>
      <c r="S6" s="182" t="s">
        <v>153</v>
      </c>
      <c r="T6" s="182" t="s">
        <v>154</v>
      </c>
      <c r="U6" s="182" t="s">
        <v>245</v>
      </c>
      <c r="V6" s="182" t="s">
        <v>156</v>
      </c>
      <c r="W6" s="182" t="s">
        <v>222</v>
      </c>
      <c r="X6" s="182" t="s">
        <v>155</v>
      </c>
      <c r="Y6" s="182" t="str">
        <f t="shared" ref="Y6:Y27" si="0">CONCATENATE(W6,X6)</f>
        <v>No.2掘削工2</v>
      </c>
    </row>
    <row r="7" spans="1:53" ht="17.399999999999999" customHeight="1" x14ac:dyDescent="0.2">
      <c r="A7" s="147"/>
      <c r="B7" s="154"/>
      <c r="C7" s="296"/>
      <c r="D7" s="296"/>
      <c r="E7" s="296"/>
      <c r="F7" s="296"/>
      <c r="G7" s="27"/>
      <c r="H7" s="27"/>
      <c r="I7" s="27"/>
      <c r="J7" s="157"/>
      <c r="L7" s="148"/>
      <c r="M7" s="148"/>
      <c r="N7" s="148"/>
      <c r="O7" s="148"/>
      <c r="P7" s="148"/>
      <c r="Q7" s="148"/>
      <c r="R7" s="149"/>
      <c r="S7" s="182" t="s">
        <v>157</v>
      </c>
      <c r="T7" s="182" t="s">
        <v>158</v>
      </c>
      <c r="U7" s="182" t="s">
        <v>246</v>
      </c>
      <c r="V7" s="182" t="s">
        <v>160</v>
      </c>
      <c r="W7" s="182" t="s">
        <v>223</v>
      </c>
      <c r="X7" s="182" t="s">
        <v>159</v>
      </c>
      <c r="Y7" s="182" t="str">
        <f t="shared" si="0"/>
        <v>No.3掘削工3</v>
      </c>
    </row>
    <row r="8" spans="1:53" x14ac:dyDescent="0.2">
      <c r="A8" s="147"/>
      <c r="B8" s="154"/>
      <c r="C8" s="27"/>
      <c r="D8" s="156"/>
      <c r="E8" s="27"/>
      <c r="F8" s="27"/>
      <c r="G8" s="27"/>
      <c r="H8" s="27"/>
      <c r="I8" s="27"/>
      <c r="J8" s="157"/>
      <c r="L8" s="148"/>
      <c r="M8" s="148"/>
      <c r="N8" s="148"/>
      <c r="O8" s="148"/>
      <c r="P8" s="148"/>
      <c r="Q8" s="148"/>
      <c r="R8" s="149"/>
      <c r="S8" s="182" t="s">
        <v>161</v>
      </c>
      <c r="T8" s="182" t="s">
        <v>162</v>
      </c>
      <c r="U8" s="182" t="s">
        <v>247</v>
      </c>
      <c r="V8" s="182" t="s">
        <v>164</v>
      </c>
      <c r="W8" s="182" t="s">
        <v>224</v>
      </c>
      <c r="X8" s="182" t="s">
        <v>163</v>
      </c>
      <c r="Y8" s="182" t="str">
        <f t="shared" si="0"/>
        <v>No.4盛土工（路体、路床）</v>
      </c>
    </row>
    <row r="9" spans="1:53" x14ac:dyDescent="0.2">
      <c r="A9" s="147"/>
      <c r="B9" s="154"/>
      <c r="C9" s="27"/>
      <c r="D9" s="156"/>
      <c r="E9" s="27"/>
      <c r="F9" s="27"/>
      <c r="G9" s="27"/>
      <c r="H9" s="27"/>
      <c r="I9" s="27"/>
      <c r="J9" s="157"/>
      <c r="L9" s="148"/>
      <c r="M9" s="148"/>
      <c r="N9" s="148"/>
      <c r="O9" s="148"/>
      <c r="P9" s="148"/>
      <c r="Q9" s="148"/>
      <c r="R9" s="149"/>
      <c r="S9" s="182" t="s">
        <v>165</v>
      </c>
      <c r="T9" s="182" t="s">
        <v>166</v>
      </c>
      <c r="U9" s="182" t="s">
        <v>248</v>
      </c>
      <c r="V9" s="182" t="s">
        <v>168</v>
      </c>
      <c r="W9" s="182" t="s">
        <v>225</v>
      </c>
      <c r="X9" s="182" t="s">
        <v>167</v>
      </c>
      <c r="Y9" s="182" t="str">
        <f t="shared" si="0"/>
        <v>No.5法面整形工</v>
      </c>
    </row>
    <row r="10" spans="1:53" ht="17.399999999999999" customHeight="1" thickBot="1" x14ac:dyDescent="0.25">
      <c r="A10" s="147"/>
      <c r="B10" s="154"/>
      <c r="C10" s="298" t="s">
        <v>169</v>
      </c>
      <c r="D10" s="298"/>
      <c r="E10" s="298"/>
      <c r="F10" s="298"/>
      <c r="G10" s="298"/>
      <c r="H10" s="298"/>
      <c r="I10" s="298"/>
      <c r="J10" s="300"/>
      <c r="K10" s="158"/>
      <c r="L10" s="148"/>
      <c r="M10" s="148"/>
      <c r="N10" s="148"/>
      <c r="O10" s="148"/>
      <c r="P10" s="148"/>
      <c r="Q10" s="148"/>
      <c r="R10" s="149"/>
      <c r="S10" s="182" t="s">
        <v>170</v>
      </c>
      <c r="T10" s="182" t="s">
        <v>171</v>
      </c>
      <c r="U10" s="182" t="s">
        <v>249</v>
      </c>
      <c r="V10" s="182" t="s">
        <v>172</v>
      </c>
      <c r="W10" s="182" t="s">
        <v>226</v>
      </c>
      <c r="X10" s="182" t="s">
        <v>167</v>
      </c>
      <c r="Y10" s="182" t="str">
        <f t="shared" si="0"/>
        <v>No.6法面整形工</v>
      </c>
    </row>
    <row r="11" spans="1:53" ht="13.5" customHeight="1" thickBot="1" x14ac:dyDescent="0.25">
      <c r="A11" s="147"/>
      <c r="B11" s="154"/>
      <c r="C11" s="301" t="s">
        <v>148</v>
      </c>
      <c r="D11" s="302"/>
      <c r="E11" s="303"/>
      <c r="F11" s="159" t="str">
        <f>IF(C11="その他","その他の場合は工種を下記記入欄にご記入下さい","")</f>
        <v/>
      </c>
      <c r="G11" s="160"/>
      <c r="H11" s="160"/>
      <c r="I11" s="160"/>
      <c r="J11" s="161"/>
      <c r="K11" s="162"/>
      <c r="L11" s="148"/>
      <c r="M11" s="148"/>
      <c r="N11" s="148"/>
      <c r="O11" s="148"/>
      <c r="P11" s="148"/>
      <c r="Q11" s="148"/>
      <c r="R11" s="149"/>
      <c r="S11" s="182" t="s">
        <v>173</v>
      </c>
      <c r="T11" s="182" t="s">
        <v>174</v>
      </c>
      <c r="U11" s="182" t="s">
        <v>250</v>
      </c>
      <c r="V11" s="182" t="s">
        <v>176</v>
      </c>
      <c r="W11" s="182" t="s">
        <v>227</v>
      </c>
      <c r="X11" s="182" t="s">
        <v>175</v>
      </c>
      <c r="Y11" s="182" t="str">
        <f t="shared" si="0"/>
        <v>No.7路床安定処理工</v>
      </c>
    </row>
    <row r="12" spans="1:53" ht="15" customHeight="1" x14ac:dyDescent="0.2">
      <c r="A12" s="147"/>
      <c r="B12" s="154"/>
      <c r="C12" s="296" t="s">
        <v>177</v>
      </c>
      <c r="D12" s="296"/>
      <c r="E12" s="296"/>
      <c r="F12" s="296"/>
      <c r="G12" s="296"/>
      <c r="H12" s="296"/>
      <c r="I12" s="296"/>
      <c r="J12" s="297"/>
      <c r="K12" s="163"/>
      <c r="L12" s="164"/>
      <c r="M12" s="164"/>
      <c r="N12" s="164"/>
      <c r="O12" s="164"/>
      <c r="P12" s="164"/>
      <c r="Q12" s="164"/>
      <c r="R12" s="149"/>
      <c r="S12" s="182" t="s">
        <v>178</v>
      </c>
      <c r="T12" s="182" t="s">
        <v>179</v>
      </c>
      <c r="U12" s="182" t="s">
        <v>251</v>
      </c>
      <c r="V12" s="182" t="s">
        <v>181</v>
      </c>
      <c r="W12" s="182" t="s">
        <v>228</v>
      </c>
      <c r="X12" s="182" t="s">
        <v>180</v>
      </c>
      <c r="Y12" s="182" t="str">
        <f t="shared" si="0"/>
        <v>No.8サンドマット工</v>
      </c>
    </row>
    <row r="13" spans="1:53" ht="15" customHeight="1" x14ac:dyDescent="0.2">
      <c r="A13" s="147"/>
      <c r="B13" s="154"/>
      <c r="C13" s="296"/>
      <c r="D13" s="296"/>
      <c r="E13" s="296"/>
      <c r="F13" s="296"/>
      <c r="G13" s="296"/>
      <c r="H13" s="296"/>
      <c r="I13" s="296"/>
      <c r="J13" s="297"/>
      <c r="K13" s="163"/>
      <c r="L13" s="164"/>
      <c r="M13" s="164"/>
      <c r="N13" s="164"/>
      <c r="O13" s="164"/>
      <c r="P13" s="164"/>
      <c r="Q13" s="164"/>
      <c r="R13" s="149"/>
      <c r="S13" s="182" t="s">
        <v>182</v>
      </c>
      <c r="T13" s="182" t="s">
        <v>183</v>
      </c>
      <c r="U13" s="182" t="s">
        <v>252</v>
      </c>
      <c r="V13" s="182" t="s">
        <v>185</v>
      </c>
      <c r="W13" s="182" t="s">
        <v>229</v>
      </c>
      <c r="X13" s="182" t="s">
        <v>184</v>
      </c>
      <c r="Y13" s="182" t="str">
        <f t="shared" si="0"/>
        <v>No.9締固改良工</v>
      </c>
    </row>
    <row r="14" spans="1:53" ht="15" customHeight="1" x14ac:dyDescent="0.2">
      <c r="A14" s="147"/>
      <c r="B14" s="154"/>
      <c r="C14" s="296"/>
      <c r="D14" s="296"/>
      <c r="E14" s="296"/>
      <c r="F14" s="296"/>
      <c r="G14" s="296"/>
      <c r="H14" s="296"/>
      <c r="I14" s="296"/>
      <c r="J14" s="297"/>
      <c r="K14" s="163"/>
      <c r="L14" s="164"/>
      <c r="M14" s="164"/>
      <c r="N14" s="164"/>
      <c r="O14" s="164"/>
      <c r="P14" s="164"/>
      <c r="Q14" s="164"/>
      <c r="R14" s="149"/>
      <c r="S14" s="182" t="s">
        <v>186</v>
      </c>
      <c r="T14" s="182" t="s">
        <v>187</v>
      </c>
      <c r="U14" s="182" t="s">
        <v>253</v>
      </c>
      <c r="V14" s="182" t="s">
        <v>189</v>
      </c>
      <c r="W14" s="182" t="s">
        <v>230</v>
      </c>
      <c r="X14" s="182" t="s">
        <v>188</v>
      </c>
      <c r="Y14" s="182" t="str">
        <f t="shared" si="0"/>
        <v>No.10固結工</v>
      </c>
    </row>
    <row r="15" spans="1:53" s="13" customFormat="1" ht="30" customHeight="1" thickBot="1" x14ac:dyDescent="0.35">
      <c r="A15" s="165"/>
      <c r="B15" s="166"/>
      <c r="C15" s="294" t="s">
        <v>190</v>
      </c>
      <c r="D15" s="294"/>
      <c r="E15" s="294"/>
      <c r="F15" s="294"/>
      <c r="G15" s="28"/>
      <c r="H15" s="28"/>
      <c r="I15" s="28"/>
      <c r="J15" s="167"/>
      <c r="K15" s="133"/>
      <c r="L15" s="133"/>
      <c r="M15" s="133"/>
      <c r="N15" s="133"/>
      <c r="O15" s="133"/>
      <c r="P15" s="133"/>
      <c r="Q15" s="133"/>
      <c r="R15" s="168"/>
      <c r="S15" s="12" t="s">
        <v>191</v>
      </c>
      <c r="T15" s="12" t="s">
        <v>192</v>
      </c>
      <c r="U15" s="12" t="s">
        <v>254</v>
      </c>
      <c r="V15" s="182" t="s">
        <v>193</v>
      </c>
      <c r="W15" s="182" t="s">
        <v>231</v>
      </c>
      <c r="X15" s="12" t="s">
        <v>188</v>
      </c>
      <c r="Y15" s="182" t="str">
        <f t="shared" si="0"/>
        <v>No.11固結工</v>
      </c>
      <c r="Z15" s="12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</row>
    <row r="16" spans="1:53" ht="13.5" customHeight="1" thickBot="1" x14ac:dyDescent="0.25">
      <c r="A16" s="147"/>
      <c r="B16" s="154"/>
      <c r="C16" s="169">
        <v>1</v>
      </c>
      <c r="D16" s="170" t="s">
        <v>148</v>
      </c>
      <c r="E16" s="171"/>
      <c r="F16" s="169">
        <v>2</v>
      </c>
      <c r="G16" s="170" t="s">
        <v>148</v>
      </c>
      <c r="H16" s="27"/>
      <c r="I16" s="27"/>
      <c r="J16" s="157"/>
      <c r="L16" s="148"/>
      <c r="M16" s="148"/>
      <c r="N16" s="148"/>
      <c r="O16" s="148"/>
      <c r="P16" s="148"/>
      <c r="Q16" s="148"/>
      <c r="R16" s="149"/>
      <c r="S16" s="182" t="s">
        <v>194</v>
      </c>
      <c r="T16" s="182" t="s">
        <v>195</v>
      </c>
      <c r="U16" s="182" t="s">
        <v>255</v>
      </c>
      <c r="V16" s="182" t="s">
        <v>196</v>
      </c>
      <c r="W16" s="182" t="s">
        <v>232</v>
      </c>
      <c r="X16" s="182" t="s">
        <v>188</v>
      </c>
      <c r="Y16" s="182" t="str">
        <f t="shared" si="0"/>
        <v>No.12固結工</v>
      </c>
    </row>
    <row r="17" spans="1:25" ht="35.1" customHeight="1" x14ac:dyDescent="0.2">
      <c r="A17" s="147"/>
      <c r="B17" s="154"/>
      <c r="C17" s="296" t="s">
        <v>197</v>
      </c>
      <c r="D17" s="296"/>
      <c r="E17" s="296"/>
      <c r="F17" s="296"/>
      <c r="G17" s="296"/>
      <c r="H17" s="296"/>
      <c r="I17" s="296"/>
      <c r="J17" s="297"/>
      <c r="K17" s="163"/>
      <c r="L17" s="164"/>
      <c r="M17" s="164"/>
      <c r="N17" s="164"/>
      <c r="O17" s="164"/>
      <c r="P17" s="164"/>
      <c r="Q17" s="164"/>
      <c r="R17" s="149"/>
      <c r="S17" s="182" t="s">
        <v>198</v>
      </c>
      <c r="T17" s="182" t="s">
        <v>199</v>
      </c>
      <c r="U17" s="182" t="s">
        <v>256</v>
      </c>
      <c r="V17" s="182" t="s">
        <v>199</v>
      </c>
      <c r="W17" s="182" t="s">
        <v>233</v>
      </c>
      <c r="X17" s="182" t="s">
        <v>200</v>
      </c>
      <c r="Y17" s="182" t="str">
        <f t="shared" si="0"/>
        <v>No.13法面工</v>
      </c>
    </row>
    <row r="18" spans="1:25" ht="15" customHeight="1" x14ac:dyDescent="0.2">
      <c r="A18" s="147"/>
      <c r="B18" s="154"/>
      <c r="C18" s="169"/>
      <c r="D18" s="169"/>
      <c r="E18" s="27"/>
      <c r="F18" s="27"/>
      <c r="G18" s="27"/>
      <c r="H18" s="27"/>
      <c r="I18" s="27"/>
      <c r="J18" s="157"/>
      <c r="L18" s="148"/>
      <c r="M18" s="148"/>
      <c r="N18" s="148"/>
      <c r="O18" s="148"/>
      <c r="P18" s="148"/>
      <c r="Q18" s="148"/>
      <c r="R18" s="149"/>
      <c r="S18" s="182" t="s">
        <v>201</v>
      </c>
      <c r="U18" s="182" t="s">
        <v>257</v>
      </c>
      <c r="W18" s="182" t="s">
        <v>234</v>
      </c>
      <c r="X18" s="182" t="s">
        <v>200</v>
      </c>
      <c r="Y18" s="182" t="str">
        <f t="shared" si="0"/>
        <v>No.14法面工</v>
      </c>
    </row>
    <row r="19" spans="1:25" ht="13.5" customHeight="1" thickBot="1" x14ac:dyDescent="0.25">
      <c r="A19" s="147"/>
      <c r="B19" s="154"/>
      <c r="C19" s="298" t="s">
        <v>202</v>
      </c>
      <c r="D19" s="298"/>
      <c r="E19" s="298"/>
      <c r="F19" s="298"/>
      <c r="G19" s="298"/>
      <c r="H19" s="171"/>
      <c r="I19" s="171"/>
      <c r="J19" s="157"/>
      <c r="L19" s="148"/>
      <c r="M19" s="148"/>
      <c r="N19" s="148"/>
      <c r="O19" s="148"/>
      <c r="P19" s="148"/>
      <c r="Q19" s="148"/>
      <c r="R19" s="149"/>
      <c r="S19" s="182" t="s">
        <v>203</v>
      </c>
      <c r="U19" s="182" t="s">
        <v>258</v>
      </c>
      <c r="W19" s="182" t="s">
        <v>235</v>
      </c>
      <c r="X19" s="182" t="s">
        <v>200</v>
      </c>
      <c r="Y19" s="182" t="str">
        <f t="shared" si="0"/>
        <v>No.15法面工</v>
      </c>
    </row>
    <row r="20" spans="1:25" ht="15" customHeight="1" thickBot="1" x14ac:dyDescent="0.25">
      <c r="A20" s="147"/>
      <c r="B20" s="154"/>
      <c r="C20" s="169" t="s">
        <v>204</v>
      </c>
      <c r="D20" s="170" t="s">
        <v>148</v>
      </c>
      <c r="E20" s="171"/>
      <c r="F20" s="169" t="s">
        <v>205</v>
      </c>
      <c r="G20" s="170" t="s">
        <v>148</v>
      </c>
      <c r="H20" s="27"/>
      <c r="I20" s="27"/>
      <c r="J20" s="157"/>
      <c r="L20" s="148"/>
      <c r="M20" s="148"/>
      <c r="N20" s="148"/>
      <c r="O20" s="148"/>
      <c r="P20" s="148"/>
      <c r="Q20" s="148"/>
      <c r="R20" s="149"/>
      <c r="S20" s="182" t="s">
        <v>206</v>
      </c>
      <c r="U20" s="182" t="s">
        <v>259</v>
      </c>
      <c r="W20" s="182" t="s">
        <v>236</v>
      </c>
      <c r="X20" s="182" t="s">
        <v>207</v>
      </c>
      <c r="Y20" s="182" t="str">
        <f t="shared" si="0"/>
        <v>No.16アンカー工</v>
      </c>
    </row>
    <row r="21" spans="1:25" ht="29.25" customHeight="1" x14ac:dyDescent="0.2">
      <c r="A21" s="147"/>
      <c r="B21" s="154"/>
      <c r="C21" s="296" t="s">
        <v>208</v>
      </c>
      <c r="D21" s="296"/>
      <c r="E21" s="296"/>
      <c r="F21" s="296"/>
      <c r="G21" s="296"/>
      <c r="H21" s="296"/>
      <c r="I21" s="296"/>
      <c r="J21" s="297"/>
      <c r="K21" s="163"/>
      <c r="L21" s="148"/>
      <c r="M21" s="148"/>
      <c r="N21" s="148"/>
      <c r="O21" s="148"/>
      <c r="P21" s="148"/>
      <c r="Q21" s="148"/>
      <c r="R21" s="149"/>
      <c r="U21" s="182" t="s">
        <v>260</v>
      </c>
      <c r="W21" s="182" t="s">
        <v>237</v>
      </c>
      <c r="X21" s="182" t="s">
        <v>209</v>
      </c>
      <c r="Y21" s="182" t="str">
        <f t="shared" si="0"/>
        <v>No.17既製杭工</v>
      </c>
    </row>
    <row r="22" spans="1:25" ht="15" customHeight="1" x14ac:dyDescent="0.2">
      <c r="A22" s="147"/>
      <c r="B22" s="154"/>
      <c r="C22" s="169"/>
      <c r="D22" s="169"/>
      <c r="E22" s="169"/>
      <c r="F22" s="169"/>
      <c r="G22" s="169"/>
      <c r="H22" s="169"/>
      <c r="I22" s="169"/>
      <c r="J22" s="157"/>
      <c r="L22" s="148"/>
      <c r="M22" s="148"/>
      <c r="N22" s="148"/>
      <c r="O22" s="148"/>
      <c r="P22" s="148"/>
      <c r="Q22" s="148"/>
      <c r="R22" s="149"/>
      <c r="U22" s="182" t="s">
        <v>261</v>
      </c>
      <c r="W22" s="182" t="s">
        <v>238</v>
      </c>
      <c r="X22" s="182" t="s">
        <v>209</v>
      </c>
      <c r="Y22" s="182" t="str">
        <f t="shared" si="0"/>
        <v>No.18既製杭工</v>
      </c>
    </row>
    <row r="23" spans="1:25" ht="15" customHeight="1" x14ac:dyDescent="0.3">
      <c r="A23" s="147"/>
      <c r="B23" s="154"/>
      <c r="C23" s="294" t="s">
        <v>210</v>
      </c>
      <c r="D23" s="294"/>
      <c r="E23" s="294"/>
      <c r="F23" s="294"/>
      <c r="G23" s="294"/>
      <c r="H23" s="294"/>
      <c r="I23" s="294"/>
      <c r="J23" s="157"/>
      <c r="L23" s="148"/>
      <c r="M23" s="148"/>
      <c r="N23" s="148"/>
      <c r="O23" s="148"/>
      <c r="P23" s="148"/>
      <c r="Q23" s="148"/>
      <c r="R23" s="149"/>
      <c r="U23" s="182" t="s">
        <v>262</v>
      </c>
      <c r="W23" s="182" t="s">
        <v>239</v>
      </c>
      <c r="X23" s="182" t="s">
        <v>209</v>
      </c>
      <c r="Y23" s="182" t="str">
        <f t="shared" si="0"/>
        <v>No.19既製杭工</v>
      </c>
    </row>
    <row r="24" spans="1:25" ht="12.6" customHeight="1" thickBot="1" x14ac:dyDescent="0.35">
      <c r="A24" s="147"/>
      <c r="B24" s="154"/>
      <c r="C24" s="294" t="s">
        <v>211</v>
      </c>
      <c r="D24" s="294"/>
      <c r="E24" s="294"/>
      <c r="F24" s="294"/>
      <c r="G24" s="294"/>
      <c r="H24" s="294"/>
      <c r="I24" s="294"/>
      <c r="J24" s="157"/>
      <c r="L24" s="148"/>
      <c r="M24" s="148"/>
      <c r="N24" s="148"/>
      <c r="O24" s="148"/>
      <c r="P24" s="148"/>
      <c r="Q24" s="148"/>
      <c r="R24" s="149"/>
      <c r="U24" s="182" t="s">
        <v>263</v>
      </c>
      <c r="W24" s="182" t="s">
        <v>240</v>
      </c>
      <c r="X24" s="182" t="s">
        <v>212</v>
      </c>
      <c r="Y24" s="182" t="str">
        <f t="shared" si="0"/>
        <v>No.20場所打杭工</v>
      </c>
    </row>
    <row r="25" spans="1:25" ht="12.6" customHeight="1" x14ac:dyDescent="0.2">
      <c r="A25" s="147"/>
      <c r="B25" s="154"/>
      <c r="C25" s="285"/>
      <c r="D25" s="286"/>
      <c r="E25" s="286"/>
      <c r="F25" s="286"/>
      <c r="G25" s="286"/>
      <c r="H25" s="286"/>
      <c r="I25" s="287"/>
      <c r="J25" s="157"/>
      <c r="L25" s="148"/>
      <c r="M25" s="148"/>
      <c r="N25" s="148"/>
      <c r="O25" s="148"/>
      <c r="P25" s="148"/>
      <c r="Q25" s="148"/>
      <c r="R25" s="149"/>
      <c r="U25" s="182" t="s">
        <v>264</v>
      </c>
      <c r="W25" s="182" t="s">
        <v>241</v>
      </c>
      <c r="X25" s="182" t="s">
        <v>213</v>
      </c>
      <c r="Y25" s="182" t="str">
        <f t="shared" si="0"/>
        <v>No.21構造物取り壊し工</v>
      </c>
    </row>
    <row r="26" spans="1:25" ht="12.6" customHeight="1" x14ac:dyDescent="0.2">
      <c r="A26" s="147"/>
      <c r="B26" s="154"/>
      <c r="C26" s="288"/>
      <c r="D26" s="289"/>
      <c r="E26" s="289"/>
      <c r="F26" s="289"/>
      <c r="G26" s="289"/>
      <c r="H26" s="289"/>
      <c r="I26" s="290"/>
      <c r="J26" s="157"/>
      <c r="L26" s="148"/>
      <c r="M26" s="148"/>
      <c r="N26" s="148"/>
      <c r="O26" s="148"/>
      <c r="P26" s="148"/>
      <c r="Q26" s="148"/>
      <c r="R26" s="149"/>
      <c r="U26" s="182" t="s">
        <v>265</v>
      </c>
      <c r="W26" s="182" t="s">
        <v>242</v>
      </c>
      <c r="X26" s="182" t="s">
        <v>213</v>
      </c>
      <c r="Y26" s="182" t="str">
        <f t="shared" si="0"/>
        <v>No.22構造物取り壊し工</v>
      </c>
    </row>
    <row r="27" spans="1:25" ht="12.6" customHeight="1" x14ac:dyDescent="0.2">
      <c r="A27" s="147"/>
      <c r="B27" s="154"/>
      <c r="C27" s="288"/>
      <c r="D27" s="289"/>
      <c r="E27" s="289"/>
      <c r="F27" s="289"/>
      <c r="G27" s="289"/>
      <c r="H27" s="289"/>
      <c r="I27" s="290"/>
      <c r="J27" s="157"/>
      <c r="L27" s="148"/>
      <c r="M27" s="148"/>
      <c r="N27" s="148"/>
      <c r="O27" s="148"/>
      <c r="P27" s="148"/>
      <c r="Q27" s="148"/>
      <c r="R27" s="149"/>
      <c r="U27" s="182" t="s">
        <v>266</v>
      </c>
      <c r="W27" s="182" t="s">
        <v>243</v>
      </c>
      <c r="X27" s="182" t="s">
        <v>214</v>
      </c>
      <c r="Y27" s="182" t="str">
        <f t="shared" si="0"/>
        <v>No.23その他</v>
      </c>
    </row>
    <row r="28" spans="1:25" ht="12.6" customHeight="1" x14ac:dyDescent="0.2">
      <c r="A28" s="147"/>
      <c r="B28" s="154"/>
      <c r="C28" s="288"/>
      <c r="D28" s="289"/>
      <c r="E28" s="289"/>
      <c r="F28" s="289"/>
      <c r="G28" s="289"/>
      <c r="H28" s="289"/>
      <c r="I28" s="290"/>
      <c r="J28" s="157"/>
      <c r="L28" s="148"/>
      <c r="M28" s="148"/>
      <c r="N28" s="148"/>
      <c r="O28" s="148"/>
      <c r="P28" s="148"/>
      <c r="Q28" s="148"/>
      <c r="R28" s="149"/>
    </row>
    <row r="29" spans="1:25" ht="12.6" customHeight="1" x14ac:dyDescent="0.2">
      <c r="A29" s="147"/>
      <c r="B29" s="154"/>
      <c r="C29" s="288"/>
      <c r="D29" s="289"/>
      <c r="E29" s="289"/>
      <c r="F29" s="289"/>
      <c r="G29" s="289"/>
      <c r="H29" s="289"/>
      <c r="I29" s="290"/>
      <c r="J29" s="157"/>
      <c r="L29" s="148"/>
      <c r="M29" s="148"/>
      <c r="N29" s="148"/>
      <c r="O29" s="148"/>
      <c r="P29" s="148"/>
      <c r="Q29" s="148"/>
      <c r="R29" s="149"/>
    </row>
    <row r="30" spans="1:25" ht="12.6" customHeight="1" x14ac:dyDescent="0.2">
      <c r="A30" s="147"/>
      <c r="B30" s="154"/>
      <c r="C30" s="288"/>
      <c r="D30" s="289"/>
      <c r="E30" s="289"/>
      <c r="F30" s="289"/>
      <c r="G30" s="289"/>
      <c r="H30" s="289"/>
      <c r="I30" s="290"/>
      <c r="J30" s="157"/>
      <c r="L30" s="148"/>
      <c r="M30" s="148"/>
      <c r="N30" s="148"/>
      <c r="O30" s="148"/>
      <c r="P30" s="148"/>
      <c r="Q30" s="148"/>
      <c r="R30" s="149"/>
    </row>
    <row r="31" spans="1:25" ht="15" customHeight="1" thickBot="1" x14ac:dyDescent="0.25">
      <c r="A31" s="147"/>
      <c r="B31" s="154"/>
      <c r="C31" s="291"/>
      <c r="D31" s="292"/>
      <c r="E31" s="292"/>
      <c r="F31" s="292"/>
      <c r="G31" s="292"/>
      <c r="H31" s="292"/>
      <c r="I31" s="293"/>
      <c r="J31" s="157"/>
      <c r="L31" s="148"/>
      <c r="M31" s="148"/>
      <c r="N31" s="148"/>
      <c r="O31" s="148"/>
      <c r="P31" s="148"/>
      <c r="Q31" s="148"/>
      <c r="R31" s="149"/>
    </row>
    <row r="32" spans="1:25" ht="15" customHeight="1" thickBot="1" x14ac:dyDescent="0.25">
      <c r="A32" s="147"/>
      <c r="B32" s="172"/>
      <c r="C32" s="173"/>
      <c r="D32" s="173"/>
      <c r="E32" s="173"/>
      <c r="F32" s="173"/>
      <c r="G32" s="173"/>
      <c r="H32" s="173"/>
      <c r="I32" s="173"/>
      <c r="J32" s="174"/>
      <c r="L32" s="148"/>
      <c r="M32" s="148"/>
      <c r="N32" s="148"/>
      <c r="O32" s="148"/>
      <c r="P32" s="148"/>
      <c r="Q32" s="148"/>
      <c r="R32" s="149"/>
    </row>
    <row r="33" spans="1:18" ht="15" customHeight="1" thickBot="1" x14ac:dyDescent="0.25">
      <c r="A33" s="175"/>
      <c r="B33" s="176"/>
      <c r="C33" s="283"/>
      <c r="D33" s="283"/>
      <c r="E33" s="283"/>
      <c r="F33" s="283"/>
      <c r="G33" s="283"/>
      <c r="H33" s="283"/>
      <c r="I33" s="177"/>
      <c r="J33" s="176"/>
      <c r="K33" s="176"/>
      <c r="L33" s="176"/>
      <c r="M33" s="176"/>
      <c r="N33" s="176"/>
      <c r="O33" s="176"/>
      <c r="P33" s="176"/>
      <c r="Q33" s="176"/>
      <c r="R33" s="178"/>
    </row>
    <row r="34" spans="1:18" ht="15.75" customHeight="1" x14ac:dyDescent="0.2">
      <c r="A34" s="182"/>
      <c r="B34" s="182"/>
      <c r="C34" s="284"/>
      <c r="D34" s="284"/>
      <c r="E34" s="284"/>
      <c r="F34" s="284"/>
      <c r="G34" s="284"/>
      <c r="H34" s="284"/>
      <c r="I34" s="284"/>
      <c r="J34" s="284"/>
      <c r="K34" s="183"/>
      <c r="L34" s="182"/>
      <c r="M34" s="182"/>
      <c r="N34" s="182"/>
      <c r="O34" s="182"/>
      <c r="P34" s="182"/>
      <c r="Q34" s="182"/>
      <c r="R34" s="182"/>
    </row>
    <row r="35" spans="1:18" x14ac:dyDescent="0.2">
      <c r="A35" s="182"/>
      <c r="B35" s="184"/>
      <c r="C35" s="284"/>
      <c r="D35" s="284"/>
      <c r="E35" s="284"/>
      <c r="F35" s="284"/>
      <c r="G35" s="284"/>
      <c r="H35" s="284"/>
      <c r="I35" s="284"/>
      <c r="J35" s="284"/>
      <c r="K35" s="183"/>
      <c r="L35" s="182"/>
      <c r="M35" s="182"/>
      <c r="N35" s="182"/>
      <c r="O35" s="182"/>
      <c r="P35" s="182"/>
      <c r="Q35" s="182"/>
      <c r="R35" s="182"/>
    </row>
    <row r="36" spans="1:18" x14ac:dyDescent="0.2">
      <c r="A36" s="182"/>
      <c r="B36" s="184"/>
      <c r="C36" s="284"/>
      <c r="D36" s="284"/>
      <c r="E36" s="284"/>
      <c r="F36" s="284"/>
      <c r="G36" s="284"/>
      <c r="H36" s="284"/>
      <c r="I36" s="284"/>
      <c r="J36" s="284"/>
      <c r="K36" s="183"/>
      <c r="L36" s="182"/>
      <c r="M36" s="182"/>
      <c r="N36" s="182"/>
      <c r="O36" s="182"/>
      <c r="P36" s="182"/>
      <c r="Q36" s="182"/>
      <c r="R36" s="182"/>
    </row>
    <row r="37" spans="1:18" x14ac:dyDescent="0.2">
      <c r="A37" s="182"/>
      <c r="B37" s="184"/>
      <c r="C37" s="284"/>
      <c r="D37" s="284"/>
      <c r="E37" s="284"/>
      <c r="F37" s="284"/>
      <c r="G37" s="284"/>
      <c r="H37" s="284"/>
      <c r="I37" s="284"/>
      <c r="J37" s="284"/>
      <c r="K37" s="183"/>
      <c r="L37" s="182"/>
      <c r="M37" s="182"/>
      <c r="N37" s="182"/>
      <c r="O37" s="182"/>
      <c r="P37" s="182"/>
      <c r="Q37" s="182"/>
      <c r="R37" s="182"/>
    </row>
    <row r="38" spans="1:18" x14ac:dyDescent="0.2">
      <c r="A38" s="182"/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</row>
    <row r="39" spans="1:18" x14ac:dyDescent="0.2">
      <c r="A39" s="182"/>
      <c r="B39" s="182"/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</row>
    <row r="40" spans="1:18" x14ac:dyDescent="0.2">
      <c r="A40" s="182"/>
      <c r="B40" s="182"/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82"/>
    </row>
    <row r="41" spans="1:18" x14ac:dyDescent="0.2">
      <c r="A41" s="182"/>
      <c r="B41" s="182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</row>
    <row r="42" spans="1:18" x14ac:dyDescent="0.2">
      <c r="A42" s="182"/>
      <c r="B42" s="182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</row>
    <row r="43" spans="1:18" x14ac:dyDescent="0.2">
      <c r="A43" s="182"/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</row>
    <row r="44" spans="1:18" x14ac:dyDescent="0.2">
      <c r="A44" s="182"/>
      <c r="B44" s="182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</row>
    <row r="45" spans="1:18" x14ac:dyDescent="0.2">
      <c r="A45" s="182"/>
      <c r="B45" s="182"/>
      <c r="C45" s="182"/>
      <c r="D45" s="182"/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2"/>
      <c r="R45" s="182"/>
    </row>
    <row r="46" spans="1:18" x14ac:dyDescent="0.2">
      <c r="A46" s="182"/>
      <c r="B46" s="182"/>
      <c r="C46" s="182"/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2"/>
    </row>
    <row r="47" spans="1:18" x14ac:dyDescent="0.2">
      <c r="A47" s="182"/>
      <c r="B47" s="182"/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  <c r="R47" s="182"/>
    </row>
    <row r="48" spans="1:18" x14ac:dyDescent="0.2">
      <c r="A48" s="182"/>
      <c r="B48" s="182"/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</row>
    <row r="49" spans="1:18" x14ac:dyDescent="0.2">
      <c r="A49" s="182"/>
      <c r="B49" s="182"/>
      <c r="C49" s="182"/>
      <c r="D49" s="182"/>
      <c r="E49" s="182"/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182"/>
      <c r="R49" s="182"/>
    </row>
    <row r="50" spans="1:18" x14ac:dyDescent="0.2">
      <c r="A50" s="182"/>
      <c r="B50" s="182"/>
      <c r="C50" s="182"/>
      <c r="D50" s="182"/>
      <c r="E50" s="182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  <c r="R50" s="182"/>
    </row>
    <row r="51" spans="1:18" ht="17.399999999999999" customHeight="1" x14ac:dyDescent="0.2">
      <c r="A51" s="182"/>
      <c r="B51" s="182"/>
      <c r="C51" s="182"/>
      <c r="D51" s="182"/>
      <c r="E51" s="182"/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2"/>
      <c r="Q51" s="182"/>
      <c r="R51" s="182"/>
    </row>
    <row r="52" spans="1:18" ht="99.9" customHeight="1" x14ac:dyDescent="0.2">
      <c r="A52" s="182"/>
      <c r="B52" s="182"/>
      <c r="C52" s="182"/>
      <c r="D52" s="182"/>
      <c r="E52" s="182"/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182"/>
      <c r="Q52" s="182"/>
      <c r="R52" s="182"/>
    </row>
  </sheetData>
  <sheetProtection algorithmName="SHA-512" hashValue="1TycuMBQrMtDwoYVenA3OeJ8I+2jpm7FVaDtqZMfnLm2lPcCchzNxJM5Zi8vCtgPIxJGw3TE4nfYp3lMw844DA==" saltValue="TAk2xW1OAy2ZWQOVg7Iw0g==" spinCount="100000" sheet="1" objects="1" scenarios="1" selectLockedCells="1"/>
  <mergeCells count="15">
    <mergeCell ref="C33:H33"/>
    <mergeCell ref="C34:J37"/>
    <mergeCell ref="C25:I31"/>
    <mergeCell ref="C24:I24"/>
    <mergeCell ref="C2:P2"/>
    <mergeCell ref="C17:J17"/>
    <mergeCell ref="C19:G19"/>
    <mergeCell ref="C21:J21"/>
    <mergeCell ref="C23:I23"/>
    <mergeCell ref="C4:F4"/>
    <mergeCell ref="C7:F7"/>
    <mergeCell ref="C10:J10"/>
    <mergeCell ref="C11:E11"/>
    <mergeCell ref="C12:J14"/>
    <mergeCell ref="C15:F15"/>
  </mergeCells>
  <phoneticPr fontId="2"/>
  <dataValidations count="4">
    <dataValidation type="list" allowBlank="1" showInputMessage="1" showErrorMessage="1" sqref="C11" xr:uid="{00000000-0002-0000-0100-000000000000}">
      <formula1>$U$4:$U$27</formula1>
    </dataValidation>
    <dataValidation type="list" allowBlank="1" showInputMessage="1" showErrorMessage="1" sqref="G20" xr:uid="{00000000-0002-0000-0100-000001000000}">
      <formula1>$V$4:$V$17</formula1>
    </dataValidation>
    <dataValidation type="list" allowBlank="1" showInputMessage="1" showErrorMessage="1" sqref="D20" xr:uid="{00000000-0002-0000-0100-000002000000}">
      <formula1>$T$4:$T$17</formula1>
    </dataValidation>
    <dataValidation type="list" allowBlank="1" showInputMessage="1" showErrorMessage="1" sqref="D16 G16" xr:uid="{00000000-0002-0000-0100-000003000000}">
      <formula1>$S$4:$S$20</formula1>
    </dataValidation>
  </dataValidations>
  <pageMargins left="0.7" right="0.7" top="0.75" bottom="0.75" header="0.3" footer="0.3"/>
  <pageSetup paperSize="9" scale="66" orientation="portrait" verticalDpi="0" r:id="rId1"/>
  <colBreaks count="1" manualBreakCount="1">
    <brk id="1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9:R33"/>
  <sheetViews>
    <sheetView zoomScale="90" zoomScaleNormal="90" workbookViewId="0"/>
  </sheetViews>
  <sheetFormatPr defaultColWidth="9" defaultRowHeight="13.2" x14ac:dyDescent="0.2"/>
  <cols>
    <col min="1" max="16384" width="9" style="1"/>
  </cols>
  <sheetData>
    <row r="29" spans="1:18" ht="13.8" thickBot="1" x14ac:dyDescent="0.25"/>
    <row r="30" spans="1:18" ht="23.4" x14ac:dyDescent="0.2">
      <c r="A30" s="304" t="s">
        <v>217</v>
      </c>
      <c r="B30" s="305"/>
      <c r="C30" s="2" t="s">
        <v>218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4"/>
    </row>
    <row r="31" spans="1:18" ht="6.75" customHeight="1" x14ac:dyDescent="0.2">
      <c r="A31" s="306"/>
      <c r="B31" s="307"/>
      <c r="R31" s="5"/>
    </row>
    <row r="32" spans="1:18" ht="19.2" x14ac:dyDescent="0.2">
      <c r="A32" s="306"/>
      <c r="B32" s="307"/>
      <c r="C32" s="8" t="s">
        <v>215</v>
      </c>
      <c r="R32" s="5"/>
    </row>
    <row r="33" spans="1:18" ht="19.8" thickBot="1" x14ac:dyDescent="0.25">
      <c r="A33" s="308"/>
      <c r="B33" s="309"/>
      <c r="C33" s="9" t="s">
        <v>216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7"/>
    </row>
  </sheetData>
  <sheetProtection selectLockedCells="1"/>
  <mergeCells count="1">
    <mergeCell ref="A30:B33"/>
  </mergeCells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企業情報入力</vt:lpstr>
      <vt:lpstr>予測地点設定</vt:lpstr>
      <vt:lpstr>ご提出資料サンプル</vt:lpstr>
      <vt:lpstr>企業情報入力!Print_Area</vt:lpstr>
      <vt:lpstr>予測地点設定!Print_Area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株式会社ライフビジネスウェザー</dc:creator>
  <cp:lastModifiedBy>美香 安井</cp:lastModifiedBy>
  <cp:lastPrinted>2016-05-30T06:43:00Z</cp:lastPrinted>
  <dcterms:created xsi:type="dcterms:W3CDTF">2009-05-25T10:44:21Z</dcterms:created>
  <dcterms:modified xsi:type="dcterms:W3CDTF">2025-03-13T01:29:46Z</dcterms:modified>
</cp:coreProperties>
</file>