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F68ABF7B-6C27-413C-981E-3FD768040814}" xr6:coauthVersionLast="47" xr6:coauthVersionMax="47" xr10:uidLastSave="{00000000-0000-0000-0000-000000000000}"/>
  <workbookProtection workbookPassword="CCA0" lockStructure="1"/>
  <bookViews>
    <workbookView xWindow="9330" yWindow="615" windowWidth="27180" windowHeight="16005" xr2:uid="{00000000-000D-0000-FFFF-FFFF00000000}"/>
  </bookViews>
  <sheets>
    <sheet name="企業情報入力" sheetId="7" r:id="rId1"/>
    <sheet name="調査票" sheetId="8" r:id="rId2"/>
    <sheet name="普通契約約款" sheetId="9" r:id="rId3"/>
  </sheets>
  <definedNames>
    <definedName name="day">企業情報入力!$AK$3,企業情報入力!$AK$5,企業情報入力!$AK$7,企業情報入力!$AK$9:$AK$10,企業情報入力!$AK$12,企業情報入力!$AK$14</definedName>
    <definedName name="_xlnm.Print_Area" localSheetId="0">企業情報入力!$A$1:$AE$82</definedName>
    <definedName name="_xlnm.Print_Area" localSheetId="1">調査票!$A$1:$R$25</definedName>
    <definedName name="_xlnm.Print_Area" localSheetId="2">普通契約約款!$A$1:$D$82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5" i="7" l="1"/>
  <c r="AF43" i="7"/>
  <c r="AF41" i="7"/>
  <c r="AF39" i="7"/>
  <c r="AH39" i="7" s="1"/>
  <c r="D2" i="8"/>
  <c r="Y84" i="7" l="1"/>
  <c r="X84" i="7"/>
  <c r="W84" i="7"/>
  <c r="T84" i="7"/>
  <c r="AP9" i="7"/>
  <c r="AP8" i="7"/>
  <c r="AP6" i="7"/>
  <c r="AP5" i="7"/>
  <c r="AN6" i="7"/>
  <c r="AN5" i="7"/>
  <c r="C84" i="7"/>
  <c r="A84" i="7"/>
  <c r="AF30" i="7"/>
  <c r="D3" i="8"/>
  <c r="AF6" i="7"/>
  <c r="AH2" i="7"/>
  <c r="AH3" i="7" s="1"/>
  <c r="A1" i="7" s="1"/>
  <c r="AF47" i="7"/>
  <c r="AF32" i="7"/>
  <c r="AF34" i="7"/>
  <c r="U6" i="7"/>
  <c r="AG4" i="7"/>
  <c r="AG6" i="7"/>
  <c r="AG5" i="7"/>
  <c r="AF28" i="7"/>
  <c r="AI41" i="7"/>
  <c r="B84" i="7"/>
  <c r="AI47" i="7" l="1"/>
  <c r="AI39" i="7"/>
  <c r="AG39" i="7" s="1"/>
  <c r="AG47" i="7"/>
  <c r="AF64" i="7"/>
  <c r="AG32" i="7"/>
  <c r="I37" i="7" s="1"/>
  <c r="AI43" i="7"/>
  <c r="AG43" i="7" s="1"/>
  <c r="AH43" i="7" s="1"/>
  <c r="AF61" i="7"/>
  <c r="N53" i="7"/>
  <c r="AF54" i="7"/>
  <c r="AG54" i="7" s="1"/>
  <c r="AI45" i="7"/>
  <c r="AG45" i="7" s="1"/>
  <c r="AH45" i="7" s="1"/>
  <c r="AG41" i="7"/>
  <c r="AH41" i="7" s="1"/>
  <c r="AG36" i="7"/>
  <c r="I36" i="7" s="1"/>
  <c r="AG34" i="7"/>
  <c r="AF57" i="7"/>
  <c r="AI28" i="7"/>
  <c r="AF59" i="7"/>
  <c r="AF55" i="7"/>
  <c r="AN2" i="7"/>
  <c r="D84" i="7" s="1"/>
  <c r="AP2" i="7"/>
  <c r="E84" i="7" s="1"/>
  <c r="I39" i="7" l="1"/>
  <c r="AH47" i="7"/>
  <c r="I47" i="7"/>
  <c r="AH48" i="7"/>
  <c r="AG55" i="7"/>
  <c r="AH55" i="7" s="1"/>
  <c r="AG61" i="7"/>
  <c r="AH61" i="7" s="1"/>
  <c r="AG59" i="7"/>
  <c r="AH59" i="7" s="1"/>
  <c r="AG57" i="7"/>
  <c r="AH57" i="7" s="1"/>
  <c r="AG64" i="7"/>
  <c r="AH64" i="7" s="1"/>
  <c r="I45" i="7"/>
  <c r="I41" i="7"/>
  <c r="I43" i="7"/>
  <c r="J49" i="7" l="1"/>
  <c r="J51" i="7" s="1"/>
  <c r="J53" i="7" s="1"/>
  <c r="AH65" i="7"/>
  <c r="J55" i="7" s="1"/>
  <c r="J57" i="7" s="1"/>
  <c r="J59" i="7" l="1"/>
  <c r="AH4" i="7"/>
</calcChain>
</file>

<file path=xl/sharedStrings.xml><?xml version="1.0" encoding="utf-8"?>
<sst xmlns="http://schemas.openxmlformats.org/spreadsheetml/2006/main" count="318" uniqueCount="232">
  <si>
    <t>過去の災害事例</t>
    <rPh sb="0" eb="2">
      <t>カコ</t>
    </rPh>
    <rPh sb="3" eb="5">
      <t>サイガイ</t>
    </rPh>
    <rPh sb="5" eb="7">
      <t>ジレイ</t>
    </rPh>
    <phoneticPr fontId="2"/>
  </si>
  <si>
    <t>大雨・集中豪雨・洪水</t>
    <rPh sb="0" eb="2">
      <t>オオアメ</t>
    </rPh>
    <rPh sb="3" eb="5">
      <t>シュウチュウ</t>
    </rPh>
    <rPh sb="5" eb="7">
      <t>ゴウウ</t>
    </rPh>
    <rPh sb="8" eb="10">
      <t>コウズイ</t>
    </rPh>
    <phoneticPr fontId="2"/>
  </si>
  <si>
    <t>周辺住民への対応</t>
    <rPh sb="0" eb="2">
      <t>シュウヘン</t>
    </rPh>
    <rPh sb="2" eb="4">
      <t>ジュウミン</t>
    </rPh>
    <rPh sb="6" eb="8">
      <t>タイオウ</t>
    </rPh>
    <phoneticPr fontId="2"/>
  </si>
  <si>
    <t>コンクリート打設基準</t>
    <rPh sb="6" eb="7">
      <t>ダ</t>
    </rPh>
    <rPh sb="7" eb="8">
      <t>セツ</t>
    </rPh>
    <rPh sb="8" eb="10">
      <t>キジュン</t>
    </rPh>
    <phoneticPr fontId="2"/>
  </si>
  <si>
    <t>過去の気象データ</t>
    <rPh sb="0" eb="2">
      <t>カコ</t>
    </rPh>
    <rPh sb="3" eb="5">
      <t>キショウ</t>
    </rPh>
    <phoneticPr fontId="2"/>
  </si>
  <si>
    <t>選択</t>
    <rPh sb="0" eb="2">
      <t>センタク</t>
    </rPh>
    <phoneticPr fontId="2"/>
  </si>
  <si>
    <t>×</t>
  </si>
  <si>
    <t>その他</t>
    <rPh sb="2" eb="3">
      <t>ホカ</t>
    </rPh>
    <phoneticPr fontId="2"/>
  </si>
  <si>
    <t>発注者</t>
    <rPh sb="0" eb="3">
      <t>ハッチュウシャ</t>
    </rPh>
    <phoneticPr fontId="2"/>
  </si>
  <si>
    <t>特にご希望がない場合は、過去10年分とさせて頂きます</t>
    <rPh sb="0" eb="1">
      <t>トク</t>
    </rPh>
    <rPh sb="3" eb="5">
      <t>キボウ</t>
    </rPh>
    <rPh sb="8" eb="10">
      <t>バアイ</t>
    </rPh>
    <rPh sb="12" eb="14">
      <t>カコ</t>
    </rPh>
    <rPh sb="16" eb="17">
      <t>ネン</t>
    </rPh>
    <rPh sb="17" eb="18">
      <t>ブン</t>
    </rPh>
    <rPh sb="22" eb="23">
      <t>イタダ</t>
    </rPh>
    <phoneticPr fontId="2"/>
  </si>
  <si>
    <t>気象災害リスク事前調査 ハザード・プレサーチ　調査票</t>
    <rPh sb="0" eb="2">
      <t>キショウ</t>
    </rPh>
    <rPh sb="2" eb="4">
      <t>サイガイ</t>
    </rPh>
    <rPh sb="7" eb="9">
      <t>ジゼン</t>
    </rPh>
    <rPh sb="9" eb="11">
      <t>チョウサ</t>
    </rPh>
    <rPh sb="23" eb="26">
      <t>チョウサヒョウ</t>
    </rPh>
    <phoneticPr fontId="2"/>
  </si>
  <si>
    <t>注意基準値　●m/s</t>
    <rPh sb="0" eb="2">
      <t>チュウイ</t>
    </rPh>
    <rPh sb="2" eb="5">
      <t>キジュンチ</t>
    </rPh>
    <phoneticPr fontId="2"/>
  </si>
  <si>
    <t>降水量　●mm　　気温●℃</t>
    <rPh sb="0" eb="3">
      <t>コウスイリョウ</t>
    </rPh>
    <rPh sb="9" eb="11">
      <t>キオン</t>
    </rPh>
    <phoneticPr fontId="2"/>
  </si>
  <si>
    <t>現場の作業中止基準値などをご記入下さい
特に無い場合は、注意報基準とさせていただきます</t>
    <rPh sb="0" eb="2">
      <t>ゲンバ</t>
    </rPh>
    <rPh sb="3" eb="5">
      <t>サギョウ</t>
    </rPh>
    <rPh sb="5" eb="7">
      <t>チュウシ</t>
    </rPh>
    <rPh sb="7" eb="10">
      <t>キジュンチ</t>
    </rPh>
    <rPh sb="14" eb="16">
      <t>キニュウ</t>
    </rPh>
    <rPh sb="16" eb="17">
      <t>クダ</t>
    </rPh>
    <rPh sb="20" eb="21">
      <t>トク</t>
    </rPh>
    <rPh sb="22" eb="23">
      <t>ナ</t>
    </rPh>
    <rPh sb="24" eb="26">
      <t>バアイ</t>
    </rPh>
    <rPh sb="28" eb="31">
      <t>チュウイホウ</t>
    </rPh>
    <rPh sb="31" eb="33">
      <t>キジュン</t>
    </rPh>
    <phoneticPr fontId="2"/>
  </si>
  <si>
    <t>現場の状況</t>
    <rPh sb="0" eb="2">
      <t>ゲンバ</t>
    </rPh>
    <rPh sb="3" eb="5">
      <t>ジョウキョウ</t>
    </rPh>
    <phoneticPr fontId="2"/>
  </si>
  <si>
    <t>地形の状況など、お分かりの点で構いませんのでご記入ください</t>
    <rPh sb="0" eb="2">
      <t>チケイ</t>
    </rPh>
    <rPh sb="3" eb="5">
      <t>ジョウキョウ</t>
    </rPh>
    <rPh sb="9" eb="10">
      <t>ワ</t>
    </rPh>
    <rPh sb="13" eb="14">
      <t>テン</t>
    </rPh>
    <rPh sb="15" eb="16">
      <t>カマ</t>
    </rPh>
    <rPh sb="23" eb="25">
      <t>キニュウ</t>
    </rPh>
    <phoneticPr fontId="2"/>
  </si>
  <si>
    <t>注意基準値　●mm/時 あるいは　●mm/日</t>
    <rPh sb="10" eb="11">
      <t>ジ</t>
    </rPh>
    <rPh sb="21" eb="22">
      <t>ニチ</t>
    </rPh>
    <phoneticPr fontId="2"/>
  </si>
  <si>
    <t>大雨・強風・竜巻・突風・台風・雪・落雷　からお選び下さい
（場所によっては、過去の災害事例が少ない場合もあります）</t>
    <rPh sb="0" eb="2">
      <t>オオアメ</t>
    </rPh>
    <rPh sb="3" eb="5">
      <t>キョウフウ</t>
    </rPh>
    <rPh sb="6" eb="8">
      <t>タツマキ</t>
    </rPh>
    <rPh sb="9" eb="11">
      <t>トップウ</t>
    </rPh>
    <rPh sb="12" eb="14">
      <t>タイフウ</t>
    </rPh>
    <rPh sb="15" eb="16">
      <t>ユキ</t>
    </rPh>
    <rPh sb="17" eb="19">
      <t>ラクライ</t>
    </rPh>
    <rPh sb="23" eb="24">
      <t>エラ</t>
    </rPh>
    <rPh sb="25" eb="26">
      <t>クダ</t>
    </rPh>
    <rPh sb="30" eb="32">
      <t>バショ</t>
    </rPh>
    <rPh sb="38" eb="40">
      <t>カコ</t>
    </rPh>
    <rPh sb="41" eb="43">
      <t>サイガイ</t>
    </rPh>
    <rPh sb="43" eb="45">
      <t>ジレイ</t>
    </rPh>
    <rPh sb="46" eb="47">
      <t>スク</t>
    </rPh>
    <rPh sb="49" eb="51">
      <t>バアイ</t>
    </rPh>
    <phoneticPr fontId="2"/>
  </si>
  <si>
    <t>工事の種類</t>
    <rPh sb="0" eb="2">
      <t>コウジ</t>
    </rPh>
    <rPh sb="3" eb="5">
      <t>シュルイ</t>
    </rPh>
    <phoneticPr fontId="2"/>
  </si>
  <si>
    <t>データ解析期間（最大過去30年まで）</t>
    <rPh sb="3" eb="5">
      <t>カイセキ</t>
    </rPh>
    <rPh sb="5" eb="7">
      <t>キカン</t>
    </rPh>
    <rPh sb="8" eb="10">
      <t>サイダイ</t>
    </rPh>
    <rPh sb="10" eb="12">
      <t>カコ</t>
    </rPh>
    <rPh sb="14" eb="15">
      <t>ネン</t>
    </rPh>
    <phoneticPr fontId="2"/>
  </si>
  <si>
    <t>年</t>
    <rPh sb="0" eb="1">
      <t>ネン</t>
    </rPh>
    <phoneticPr fontId="2"/>
  </si>
  <si>
    <t>月</t>
    <rPh sb="0" eb="1">
      <t>ガツ</t>
    </rPh>
    <phoneticPr fontId="2"/>
  </si>
  <si>
    <t>日</t>
    <rPh sb="0" eb="1">
      <t>ニチ</t>
    </rPh>
    <phoneticPr fontId="2"/>
  </si>
  <si>
    <t>（買主）　　　　　　　　　　　　　　　　　　　　　　　　　　　　　　　　　　　</t>
    <rPh sb="1" eb="3">
      <t>カイヌシ</t>
    </rPh>
    <phoneticPr fontId="2"/>
  </si>
  <si>
    <t>お申込み日</t>
    <rPh sb="1" eb="3">
      <t>モウシコ</t>
    </rPh>
    <rPh sb="4" eb="5">
      <t>ビ</t>
    </rPh>
    <phoneticPr fontId="2"/>
  </si>
  <si>
    <t>会社名</t>
    <rPh sb="0" eb="3">
      <t>カイシャメイ</t>
    </rPh>
    <phoneticPr fontId="2"/>
  </si>
  <si>
    <t>部署名</t>
    <rPh sb="0" eb="1">
      <t>ブ</t>
    </rPh>
    <rPh sb="1" eb="3">
      <t>ショメイ</t>
    </rPh>
    <phoneticPr fontId="2"/>
  </si>
  <si>
    <t>住所（請求書送付先）</t>
    <rPh sb="0" eb="2">
      <t>ジュウショ</t>
    </rPh>
    <rPh sb="3" eb="6">
      <t>セイキュウショ</t>
    </rPh>
    <rPh sb="6" eb="8">
      <t>ソウフ</t>
    </rPh>
    <rPh sb="8" eb="9">
      <t>サキ</t>
    </rPh>
    <phoneticPr fontId="2"/>
  </si>
  <si>
    <t>工事名（正式名称）</t>
    <rPh sb="0" eb="2">
      <t>コウジ</t>
    </rPh>
    <rPh sb="2" eb="3">
      <t>メイ</t>
    </rPh>
    <rPh sb="4" eb="6">
      <t>セイシキ</t>
    </rPh>
    <rPh sb="6" eb="8">
      <t>メイショウ</t>
    </rPh>
    <phoneticPr fontId="2"/>
  </si>
  <si>
    <t>お申込み内容</t>
    <rPh sb="1" eb="3">
      <t>モウシコ</t>
    </rPh>
    <rPh sb="4" eb="6">
      <t>ナイヨウ</t>
    </rPh>
    <phoneticPr fontId="2"/>
  </si>
  <si>
    <t>合計金額（税抜）</t>
    <rPh sb="0" eb="2">
      <t>ゴウケイ</t>
    </rPh>
    <rPh sb="2" eb="4">
      <t>キンガク</t>
    </rPh>
    <rPh sb="5" eb="6">
      <t>ゼイ</t>
    </rPh>
    <rPh sb="6" eb="7">
      <t>ヌ</t>
    </rPh>
    <phoneticPr fontId="2"/>
  </si>
  <si>
    <t>円</t>
    <rPh sb="0" eb="1">
      <t>エン</t>
    </rPh>
    <phoneticPr fontId="2"/>
  </si>
  <si>
    <t>合計金額（税込）</t>
    <rPh sb="0" eb="2">
      <t>ゴウケイ</t>
    </rPh>
    <rPh sb="2" eb="4">
      <t>キンガク</t>
    </rPh>
    <rPh sb="5" eb="7">
      <t>ゼイコ</t>
    </rPh>
    <phoneticPr fontId="2"/>
  </si>
  <si>
    <t>～</t>
    <phoneticPr fontId="2"/>
  </si>
  <si>
    <t>普通契約約款に同意し、下記内容にて気象災害リスク事前調査　ハザードプレサーチの気象情報サービス提供を申込みます。</t>
    <rPh sb="0" eb="2">
      <t>フツウ</t>
    </rPh>
    <rPh sb="2" eb="4">
      <t>ケイヤク</t>
    </rPh>
    <rPh sb="4" eb="6">
      <t>ヤッカン</t>
    </rPh>
    <rPh sb="7" eb="9">
      <t>ドウイ</t>
    </rPh>
    <rPh sb="11" eb="13">
      <t>カキ</t>
    </rPh>
    <rPh sb="13" eb="15">
      <t>ナイヨウ</t>
    </rPh>
    <rPh sb="17" eb="19">
      <t>キショウ</t>
    </rPh>
    <rPh sb="19" eb="21">
      <t>サイガイ</t>
    </rPh>
    <rPh sb="24" eb="26">
      <t>ジゼン</t>
    </rPh>
    <rPh sb="26" eb="28">
      <t>チョウサ</t>
    </rPh>
    <rPh sb="39" eb="41">
      <t>キショウ</t>
    </rPh>
    <rPh sb="41" eb="43">
      <t>ジョウホウ</t>
    </rPh>
    <rPh sb="47" eb="49">
      <t>テイキョウ</t>
    </rPh>
    <rPh sb="50" eb="52">
      <t>モウシコ</t>
    </rPh>
    <phoneticPr fontId="2"/>
  </si>
  <si>
    <t>支店名</t>
    <rPh sb="0" eb="3">
      <t>シテンメイ</t>
    </rPh>
    <phoneticPr fontId="2"/>
  </si>
  <si>
    <t>度</t>
    <rPh sb="0" eb="1">
      <t>ド</t>
    </rPh>
    <phoneticPr fontId="2"/>
  </si>
  <si>
    <t>分</t>
    <rPh sb="0" eb="1">
      <t>フン</t>
    </rPh>
    <phoneticPr fontId="2"/>
  </si>
  <si>
    <t>秒</t>
    <rPh sb="0" eb="1">
      <t>ビョウ</t>
    </rPh>
    <phoneticPr fontId="2"/>
  </si>
  <si>
    <t>東経</t>
    <rPh sb="0" eb="2">
      <t>トウケイ</t>
    </rPh>
    <phoneticPr fontId="2"/>
  </si>
  <si>
    <t>月</t>
    <rPh sb="0" eb="1">
      <t>ツキ</t>
    </rPh>
    <phoneticPr fontId="2"/>
  </si>
  <si>
    <t>河川・建築・橋梁など</t>
    <rPh sb="0" eb="2">
      <t>カセン</t>
    </rPh>
    <rPh sb="3" eb="5">
      <t>ケンチク</t>
    </rPh>
    <rPh sb="6" eb="8">
      <t>キョウリョウ</t>
    </rPh>
    <phoneticPr fontId="2"/>
  </si>
  <si>
    <t>技術提案で
アピールしたいポイント</t>
    <rPh sb="0" eb="2">
      <t>ギジュツ</t>
    </rPh>
    <rPh sb="2" eb="4">
      <t>テイアン</t>
    </rPh>
    <phoneticPr fontId="2"/>
  </si>
  <si>
    <t>ＴＥＬ（ハイフン不要）</t>
    <rPh sb="8" eb="10">
      <t>フヨウ</t>
    </rPh>
    <phoneticPr fontId="2"/>
  </si>
  <si>
    <t>携帯（ハイフン不要）</t>
    <rPh sb="0" eb="2">
      <t>ケイタイ</t>
    </rPh>
    <rPh sb="7" eb="9">
      <t>フヨウ</t>
    </rPh>
    <phoneticPr fontId="2"/>
  </si>
  <si>
    <t>は、</t>
    <phoneticPr fontId="2"/>
  </si>
  <si>
    <t xml:space="preserve">E-mail </t>
    <phoneticPr fontId="2"/>
  </si>
  <si>
    <t>入力</t>
  </si>
  <si>
    <t>お申込コース（①・②のどちらかをお選び下さい）</t>
    <rPh sb="1" eb="3">
      <t>モウシコミ</t>
    </rPh>
    <rPh sb="17" eb="18">
      <t>エラ</t>
    </rPh>
    <rPh sb="19" eb="20">
      <t>クダ</t>
    </rPh>
    <phoneticPr fontId="2"/>
  </si>
  <si>
    <t>成功報酬料（税抜）</t>
    <rPh sb="0" eb="2">
      <t>セイコウ</t>
    </rPh>
    <rPh sb="2" eb="4">
      <t>ホウシュウ</t>
    </rPh>
    <rPh sb="4" eb="5">
      <t>リョウ</t>
    </rPh>
    <rPh sb="6" eb="7">
      <t>ゼイ</t>
    </rPh>
    <rPh sb="7" eb="8">
      <t>ヌ</t>
    </rPh>
    <phoneticPr fontId="2"/>
  </si>
  <si>
    <t>※成功報酬料金（成功報酬型で現場が獲得できた場合）</t>
    <rPh sb="1" eb="3">
      <t>セイコウ</t>
    </rPh>
    <rPh sb="3" eb="5">
      <t>ホウシュウ</t>
    </rPh>
    <rPh sb="5" eb="6">
      <t>リョウ</t>
    </rPh>
    <rPh sb="6" eb="7">
      <t>キン</t>
    </rPh>
    <rPh sb="8" eb="10">
      <t>セイコウ</t>
    </rPh>
    <rPh sb="10" eb="12">
      <t>ホウシュウ</t>
    </rPh>
    <rPh sb="12" eb="13">
      <t>ガタ</t>
    </rPh>
    <rPh sb="14" eb="16">
      <t>ゲンバ</t>
    </rPh>
    <rPh sb="17" eb="19">
      <t>カクトク</t>
    </rPh>
    <rPh sb="22" eb="24">
      <t>バアイ</t>
    </rPh>
    <phoneticPr fontId="2"/>
  </si>
  <si>
    <t>分類</t>
    <rPh sb="0" eb="2">
      <t>ブンルイ</t>
    </rPh>
    <phoneticPr fontId="2"/>
  </si>
  <si>
    <t>災害</t>
    <rPh sb="0" eb="2">
      <t>サイガイ</t>
    </rPh>
    <phoneticPr fontId="2"/>
  </si>
  <si>
    <t>雨</t>
    <rPh sb="0" eb="1">
      <t>アメ</t>
    </rPh>
    <phoneticPr fontId="2"/>
  </si>
  <si>
    <t>風</t>
    <rPh sb="0" eb="1">
      <t>カゼ</t>
    </rPh>
    <phoneticPr fontId="2"/>
  </si>
  <si>
    <t>気温</t>
    <rPh sb="0" eb="2">
      <t>キオン</t>
    </rPh>
    <phoneticPr fontId="2"/>
  </si>
  <si>
    <t>大雨・集中豪雨
洪水</t>
    <rPh sb="0" eb="2">
      <t>オオアメ</t>
    </rPh>
    <rPh sb="3" eb="5">
      <t>シュウチュウ</t>
    </rPh>
    <rPh sb="5" eb="7">
      <t>ゴウウ</t>
    </rPh>
    <rPh sb="8" eb="10">
      <t>コウズイ</t>
    </rPh>
    <phoneticPr fontId="2"/>
  </si>
  <si>
    <t>データ</t>
    <phoneticPr fontId="2"/>
  </si>
  <si>
    <t>工事名称</t>
    <phoneticPr fontId="2"/>
  </si>
  <si>
    <t>正式名称</t>
    <phoneticPr fontId="2"/>
  </si>
  <si>
    <t>現場地点</t>
    <phoneticPr fontId="2"/>
  </si>
  <si>
    <t>住所</t>
    <phoneticPr fontId="2"/>
  </si>
  <si>
    <t>緯度・経度</t>
    <phoneticPr fontId="2"/>
  </si>
  <si>
    <t>北緯</t>
    <phoneticPr fontId="2"/>
  </si>
  <si>
    <t>工事期間</t>
    <phoneticPr fontId="2"/>
  </si>
  <si>
    <t>砂ぼこり、近隣住民の居住地域など</t>
    <phoneticPr fontId="2"/>
  </si>
  <si>
    <t>成功報酬金</t>
    <rPh sb="0" eb="2">
      <t>セイコウ</t>
    </rPh>
    <rPh sb="2" eb="4">
      <t>ホウシュウ</t>
    </rPh>
    <rPh sb="4" eb="5">
      <t>キン</t>
    </rPh>
    <phoneticPr fontId="2"/>
  </si>
  <si>
    <t>×不要</t>
    <rPh sb="1" eb="3">
      <t>フヨウ</t>
    </rPh>
    <phoneticPr fontId="2"/>
  </si>
  <si>
    <t>局・事務所までご記入下さい</t>
    <rPh sb="0" eb="1">
      <t>キョク</t>
    </rPh>
    <rPh sb="2" eb="4">
      <t>ジム</t>
    </rPh>
    <rPh sb="4" eb="5">
      <t>ショ</t>
    </rPh>
    <rPh sb="8" eb="10">
      <t>キニュウ</t>
    </rPh>
    <rPh sb="10" eb="11">
      <t>クダ</t>
    </rPh>
    <phoneticPr fontId="2"/>
  </si>
  <si>
    <t>項 目</t>
    <rPh sb="0" eb="1">
      <t>コウ</t>
    </rPh>
    <rPh sb="2" eb="3">
      <t>メ</t>
    </rPh>
    <phoneticPr fontId="2"/>
  </si>
  <si>
    <t>●申込み</t>
    <rPh sb="1" eb="3">
      <t>モウシコ</t>
    </rPh>
    <phoneticPr fontId="2"/>
  </si>
  <si>
    <t>発注者（局・事務所等までご記入下さい）</t>
    <rPh sb="0" eb="3">
      <t>ハッチュウシャ</t>
    </rPh>
    <rPh sb="9" eb="10">
      <t>トウ</t>
    </rPh>
    <phoneticPr fontId="2"/>
  </si>
  <si>
    <t>気温（コンクリート打設基準）</t>
    <rPh sb="0" eb="2">
      <t>キオン</t>
    </rPh>
    <rPh sb="9" eb="10">
      <t>ウ</t>
    </rPh>
    <rPh sb="10" eb="11">
      <t>セツ</t>
    </rPh>
    <rPh sb="11" eb="13">
      <t>キジュン</t>
    </rPh>
    <phoneticPr fontId="2"/>
  </si>
  <si>
    <t>強風・竜巻</t>
    <rPh sb="0" eb="2">
      <t>キョウフウ</t>
    </rPh>
    <rPh sb="3" eb="5">
      <t>タツマキ</t>
    </rPh>
    <phoneticPr fontId="2"/>
  </si>
  <si>
    <t>※調査地点や内容によっては、調査できない可能性もあります。
まずは、調査依頼書（申込書）にご要望を書いてお送り下さい。
弊社担当者より、調査の可否をご連絡させていただきます。</t>
    <phoneticPr fontId="2"/>
  </si>
  <si>
    <t>-</t>
    <phoneticPr fontId="2"/>
  </si>
  <si>
    <t>カスタマイズ項目</t>
    <rPh sb="6" eb="8">
      <t>コウモク</t>
    </rPh>
    <phoneticPr fontId="2"/>
  </si>
  <si>
    <t>別途お見積が必要な場合がございます</t>
    <rPh sb="0" eb="2">
      <t>ベット</t>
    </rPh>
    <rPh sb="3" eb="5">
      <t>ミツ</t>
    </rPh>
    <rPh sb="6" eb="8">
      <t>ヒツヨウ</t>
    </rPh>
    <rPh sb="9" eb="11">
      <t>バアイ</t>
    </rPh>
    <phoneticPr fontId="2"/>
  </si>
  <si>
    <t>お支払いプラン（A・Bのどちらかをお選び下さい）</t>
    <rPh sb="1" eb="3">
      <t>シハラ</t>
    </rPh>
    <phoneticPr fontId="2"/>
  </si>
  <si>
    <t>Aプラン　　成功報酬型</t>
    <rPh sb="6" eb="8">
      <t>セイコウ</t>
    </rPh>
    <rPh sb="8" eb="10">
      <t>ホウシュウ</t>
    </rPh>
    <rPh sb="10" eb="11">
      <t>ガタ</t>
    </rPh>
    <phoneticPr fontId="2"/>
  </si>
  <si>
    <t>Ｂプラン　　一括支払型</t>
    <rPh sb="6" eb="8">
      <t>イッカツ</t>
    </rPh>
    <rPh sb="8" eb="10">
      <t>シハラ</t>
    </rPh>
    <rPh sb="10" eb="11">
      <t>ガタ</t>
    </rPh>
    <phoneticPr fontId="2"/>
  </si>
  <si>
    <t>①フルパッケージコース</t>
    <phoneticPr fontId="2"/>
  </si>
  <si>
    <t>②単品コース</t>
    <rPh sb="1" eb="3">
      <t>タンピン</t>
    </rPh>
    <phoneticPr fontId="2"/>
  </si>
  <si>
    <t>　　　①フルパッケージコース</t>
    <phoneticPr fontId="2"/>
  </si>
  <si>
    <t>　　　②単品コース</t>
    <rPh sb="4" eb="6">
      <t>タンピン</t>
    </rPh>
    <phoneticPr fontId="2"/>
  </si>
  <si>
    <t>フルパッケージコース</t>
    <phoneticPr fontId="2"/>
  </si>
  <si>
    <t>案件種別</t>
    <rPh sb="0" eb="2">
      <t>アンケン</t>
    </rPh>
    <rPh sb="2" eb="4">
      <t>シュベツ</t>
    </rPh>
    <phoneticPr fontId="2"/>
  </si>
  <si>
    <t>広告済み</t>
    <rPh sb="0" eb="2">
      <t>コウコク</t>
    </rPh>
    <rPh sb="2" eb="3">
      <t>ス</t>
    </rPh>
    <phoneticPr fontId="2"/>
  </si>
  <si>
    <t>広告前</t>
    <rPh sb="0" eb="2">
      <t>コウコク</t>
    </rPh>
    <rPh sb="2" eb="3">
      <t>マエ</t>
    </rPh>
    <phoneticPr fontId="2"/>
  </si>
  <si>
    <t>lbw</t>
    <phoneticPr fontId="2"/>
  </si>
  <si>
    <t>ご 要 望 (調査基準値など)</t>
    <rPh sb="2" eb="3">
      <t>ヨウ</t>
    </rPh>
    <rPh sb="4" eb="5">
      <t>ボウ</t>
    </rPh>
    <rPh sb="7" eb="9">
      <t>チョウサ</t>
    </rPh>
    <rPh sb="9" eb="12">
      <t>キジュンチ</t>
    </rPh>
    <phoneticPr fontId="2"/>
  </si>
  <si>
    <t>工事休止期間</t>
    <rPh sb="2" eb="4">
      <t>キュウシ</t>
    </rPh>
    <phoneticPr fontId="2"/>
  </si>
  <si>
    <t>普通契約約款</t>
  </si>
  <si>
    <t>（契約の目的等）</t>
  </si>
  <si>
    <t>＜事前調査項目内訳＞</t>
  </si>
  <si>
    <t>（本件業務）</t>
  </si>
  <si>
    <t>第2条 乙が甲に対して行う本件業務の内容は次のとおりとする。</t>
  </si>
  <si>
    <t>（対価並びに支払方法等）</t>
  </si>
  <si>
    <t>第3条 本件業務の売買代金およびその支払方法・手段は、申込書、依頼書、注文書または請書の定めるところによる。</t>
  </si>
  <si>
    <t>２.第1項の金員に対する遅延利息の率は年8.25%とする。</t>
  </si>
  <si>
    <t>３.甲の本件業務に対する売買代金の支払いは、乙の債務履行の翌月末までとする。ただし、第１項の定めにより決められた場合は、この限りではない。</t>
  </si>
  <si>
    <t>（著作権）</t>
  </si>
  <si>
    <t>第4条 この契約に基づき乙が制作した著作物に関する著作権は乙に帰属するものとする。</t>
  </si>
  <si>
    <t>（気象災害リスク事前調査内容の使用制限）</t>
  </si>
  <si>
    <t>第5条 甲は、第１条第２項に規定する乙提供の気象災害リスク事前調査内容を、甲に限定して使用することができるものとする。</t>
  </si>
  <si>
    <t>（保証）</t>
  </si>
  <si>
    <t>第6条 乙は甲に対し、気象災害リスク事前調査の提供が適法かつ適正になされたものであることを保証する。</t>
  </si>
  <si>
    <t>２. 乙は甲に対し、気象情報並びにこの契約に基づく気象情報の甲による利用が第三者の、知的財産権等の一切の権利を侵害しないことを保証する。</t>
  </si>
  <si>
    <t>（責任の制限）</t>
  </si>
  <si>
    <t>（免責）</t>
  </si>
  <si>
    <t>第8条 次の各項の事由に基づき甲に損害が発生した場合、乙はその責を負わないものとする。</t>
  </si>
  <si>
    <t>（機密保持）</t>
  </si>
  <si>
    <t>① 書面又はその他の有体物により開示され、秘密である旨が明示（『秘』や『Confidential』等の視認可能な表示）されたもの。</t>
  </si>
  <si>
    <t>② 電子メールその他のネットワークを利用したデータ伝送によって開示される情報であって、秘密である旨の明示があるもの。</t>
  </si>
  <si>
    <t>２. 前項の規定にかかわらず、次の各号に該当する情報については、秘密情報には当たらない。</t>
  </si>
  <si>
    <t>① 情報の取得時点で既に公知、公用となったもの。</t>
  </si>
  <si>
    <t>② 情報の受領者の責によらず公知、公用となったもの</t>
  </si>
  <si>
    <t>③ 情報の取得時点で受領者が既に知っていたことを証明できるもの。</t>
  </si>
  <si>
    <t>④ 受領者が正当な権利を有する第三者より開示を受けたことを証明できるもの。⑤ 受領者が独自に開発したことを証明できるもの。</t>
  </si>
  <si>
    <t>３. 本条の規定は、この契約が終了した後も有効に存続する。</t>
  </si>
  <si>
    <t>（権利、義務の譲渡）</t>
  </si>
  <si>
    <t>第12条 甲及び乙は、相手方の事前の文書による承諾なく、この契約により生ずる権利又は義務を第三者に譲渡、又は担保に供してはならないものとする。</t>
  </si>
  <si>
    <t>（解約）</t>
  </si>
  <si>
    <t>２. 前項において、甲が情報提供費相当額を乙に提供した場合は、前項ただし書きの規定にかかわらず、この契約を直ちに解約することができる。</t>
  </si>
  <si>
    <t>（解除）</t>
  </si>
  <si>
    <t>① この契約に違反した場合。</t>
  </si>
  <si>
    <t>② この契約の履行に際し、不正または不当な行為があった場合。</t>
  </si>
  <si>
    <t>③ 甲が気象災害リスク事前調査の提供費又の対価の支払いを怠った場合。</t>
  </si>
  <si>
    <t>④ 財産状態、信用状態が悪化し、またはそのおそれがあると認められる相当な事由がある場合。</t>
  </si>
  <si>
    <t>⑤ 甲が乙に断りなく、報告書の内容やデータを不正に流用または改竄し場合。</t>
  </si>
  <si>
    <t>（禁止および制限）</t>
  </si>
  <si>
    <t>２.乙は、第２条にある本件業務遂行にあたり、知り得た甲の依頼情報を第三者に悪意を以って漏らしてはならない。</t>
  </si>
  <si>
    <t>（損害賠償責任）</t>
  </si>
  <si>
    <t>第16条 甲が前条第一項の、その責めに帰すべき事由により乙に損害を与えた場合、甲は乙にその損害を賠償しなければならない。</t>
  </si>
  <si>
    <t>（有効期間）</t>
  </si>
  <si>
    <t>第17条 この契約の有効期間は、申込書、依頼書、注文書または請書の定めるところによる。</t>
  </si>
  <si>
    <t>（協議事項）</t>
  </si>
  <si>
    <t>第18条 この契約に定めのない事項及びこの契約に関して疑義が生じた場合には、甲乙がお互いに誠意を以って協議し決定するものとする。</t>
  </si>
  <si>
    <t>（管轄裁判所）</t>
  </si>
  <si>
    <t>第19条 この契約に関して甲乙間に生じた紛争は、東京地方裁判所を第一審の専属的合意管轄裁判所とする。</t>
  </si>
  <si>
    <t>附 則</t>
  </si>
  <si>
    <t>第1条 この契約は、乙が甲に対して行う気象災害リスク事前調査の提供業務（以下「本件業務」という）に関して、甲乙の権利義務に関する事項を定めることを目的とする。</t>
    <phoneticPr fontId="2"/>
  </si>
  <si>
    <t>甲指定の地点における気象災害リスクを事前に調査し、同地点のゲリラ豪雨、大雨、突風などの災害リスクを事前に把握、それを基に乙が報告書（レポート『気象災害</t>
    <phoneticPr fontId="2"/>
  </si>
  <si>
    <t>リスク事前調査 ハザード・プレサーチレポート』）を作成し、甲に提供すること。</t>
    <rPh sb="3" eb="5">
      <t>ジゼン</t>
    </rPh>
    <rPh sb="5" eb="7">
      <t>チョウサ</t>
    </rPh>
    <phoneticPr fontId="2"/>
  </si>
  <si>
    <t>提供費分の金額を上限として賠償責任を負うものとする。</t>
    <phoneticPr fontId="2"/>
  </si>
  <si>
    <t>第7条 乙による本件業務の不履行によって、甲に損害が発生した場合、甲は乙に対し、損害賠償を請求できるものとする。この場合、乙は気象災害リスク事前調査の</t>
    <phoneticPr fontId="2"/>
  </si>
  <si>
    <t>気象現象については、気象学的に不可知の要素を含んでおり、特異な現象については過去の災害実績との差異が現れることがあります。甲はこのことを充分認識し、</t>
    <phoneticPr fontId="2"/>
  </si>
  <si>
    <t>乙は本情報により遂行された活動において発生したいかなる人物の損傷、死亡、所有物の損失、損害に対してなされた全ての求償の責は負わないものとする。</t>
    <phoneticPr fontId="2"/>
  </si>
  <si>
    <t>消却により同じく同機関との差異が見られる場合があります。甲は予めこのことを充分認識しなければならない。</t>
    <phoneticPr fontId="2"/>
  </si>
  <si>
    <t>２.本件業務における乙の気象解析は、データ集計の仕方やその手法によって公の機関の解析結果と差異が見られる場合があり、また、データの品質管理、無効、</t>
    <phoneticPr fontId="2"/>
  </si>
  <si>
    <t>または第三者に漏洩してはならない。</t>
    <phoneticPr fontId="2"/>
  </si>
  <si>
    <t>第 11 条 甲及び乙は、本件業務の履行に関し、相手方から次のいずれかの方法により開示された情報（以下「秘密情報」という）を、相手の同意なくして外部に発表し、</t>
    <phoneticPr fontId="2"/>
  </si>
  <si>
    <t>③ 秘密である旨が開示の際に明確にされ、口頭により開示された情報であり、開示の日から30日以内に秘密である情報を特定した書面を被開示者に提示されるもの。</t>
    <phoneticPr fontId="2"/>
  </si>
  <si>
    <t>書面をもって解約の予告をしなければならない。</t>
    <phoneticPr fontId="2"/>
  </si>
  <si>
    <t>第13 条 甲は、この契約の有効期間内にこの契約を解約することができる。ただし、甲は乙に対し、本業務依頼後3 営業日（以下「解約予告期間」という）までに、</t>
    <phoneticPr fontId="2"/>
  </si>
  <si>
    <t>データ</t>
    <phoneticPr fontId="2"/>
  </si>
  <si>
    <t>その他</t>
    <rPh sb="2" eb="3">
      <t>タ</t>
    </rPh>
    <phoneticPr fontId="2"/>
  </si>
  <si>
    <t>気象災害リスク事前調査項目</t>
    <rPh sb="0" eb="2">
      <t>キショウ</t>
    </rPh>
    <rPh sb="2" eb="4">
      <t>サイガイ</t>
    </rPh>
    <rPh sb="7" eb="9">
      <t>ジゼン</t>
    </rPh>
    <rPh sb="9" eb="11">
      <t>チョウサ</t>
    </rPh>
    <rPh sb="11" eb="13">
      <t>コウモク</t>
    </rPh>
    <phoneticPr fontId="2"/>
  </si>
  <si>
    <t>大雨・集中豪雨</t>
    <rPh sb="0" eb="2">
      <t>オオアメ</t>
    </rPh>
    <rPh sb="3" eb="5">
      <t>シュウチュウ</t>
    </rPh>
    <rPh sb="5" eb="7">
      <t>ゴウウ</t>
    </rPh>
    <phoneticPr fontId="2"/>
  </si>
  <si>
    <t>洪水</t>
    <rPh sb="0" eb="2">
      <t>コウズイ</t>
    </rPh>
    <phoneticPr fontId="2"/>
  </si>
  <si>
    <t>暴風・強風</t>
    <rPh sb="0" eb="2">
      <t>ボウフウ</t>
    </rPh>
    <rPh sb="3" eb="5">
      <t>キョウフウ</t>
    </rPh>
    <phoneticPr fontId="2"/>
  </si>
  <si>
    <t>熱中症</t>
    <rPh sb="0" eb="2">
      <t>ネッチュウ</t>
    </rPh>
    <rPh sb="2" eb="3">
      <t>ショウ</t>
    </rPh>
    <phoneticPr fontId="2"/>
  </si>
  <si>
    <t>コンクリート打設基準</t>
    <rPh sb="6" eb="7">
      <t>ウ</t>
    </rPh>
    <rPh sb="7" eb="8">
      <t>セツ</t>
    </rPh>
    <rPh sb="8" eb="10">
      <t>キジュン</t>
    </rPh>
    <phoneticPr fontId="2"/>
  </si>
  <si>
    <t>３. 甲が解約予告期間に満たない期間に、この契約を解約することを希望する場合は、甲は情報提供費相当額を違約金として乙に支払うことにより、この契約を解約</t>
    <phoneticPr fontId="2"/>
  </si>
  <si>
    <t>することができる。但し、甲乙間で別途合意した場合はこの限りではない。</t>
    <phoneticPr fontId="2"/>
  </si>
  <si>
    <t>第 14 条 甲及び乙は、相手方が次の各号の一に該当するときは、文書を以って相手方に通知し、この契約を解除できるものとする。なお、本規定は解除による損害</t>
    <phoneticPr fontId="2"/>
  </si>
  <si>
    <t>賠償を妨げるものではない。</t>
    <phoneticPr fontId="2"/>
  </si>
  <si>
    <t>第 15 条 甲は、第２条にある報告書（レポート『気象災害リスク事前調査 ハザード・プレサーチレポート』）を、乙に断り無く、第三者に貸与、譲渡、または流用してはなら</t>
    <phoneticPr fontId="2"/>
  </si>
  <si>
    <t>ない。</t>
  </si>
  <si>
    <t>２.この契約において乙が甲に提供する本件業務は、以下のとおりとする。</t>
    <phoneticPr fontId="2"/>
  </si>
  <si>
    <t>ハザードプレサーチHP</t>
    <phoneticPr fontId="2"/>
  </si>
  <si>
    <t>・実績公開にご協力ください</t>
    <rPh sb="1" eb="3">
      <t>ジッセキ</t>
    </rPh>
    <rPh sb="3" eb="5">
      <t>コウカイ</t>
    </rPh>
    <rPh sb="7" eb="9">
      <t>キョウリョク</t>
    </rPh>
    <phoneticPr fontId="2"/>
  </si>
  <si>
    <t>当調査の利用実績の公表に同意する</t>
    <rPh sb="0" eb="1">
      <t>トウ</t>
    </rPh>
    <rPh sb="1" eb="3">
      <t>チョウサ</t>
    </rPh>
    <rPh sb="4" eb="6">
      <t>リヨウ</t>
    </rPh>
    <rPh sb="6" eb="8">
      <t>ジッセキ</t>
    </rPh>
    <rPh sb="9" eb="11">
      <t>コウヒョウ</t>
    </rPh>
    <rPh sb="12" eb="14">
      <t>ドウイ</t>
    </rPh>
    <phoneticPr fontId="2"/>
  </si>
  <si>
    <t>≪情報の取り扱いについて≫ ご記入いただきました情報は、正当な理由がある場合を除き、無断で第三者に提供することはございません。
ご不明な点は下記までお問い合わせください。</t>
    <phoneticPr fontId="2"/>
  </si>
  <si>
    <t>直近の5年間</t>
    <rPh sb="0" eb="2">
      <t>チョッキン</t>
    </rPh>
    <rPh sb="4" eb="5">
      <t>ネン</t>
    </rPh>
    <rPh sb="5" eb="6">
      <t>アイダ</t>
    </rPh>
    <phoneticPr fontId="2"/>
  </si>
  <si>
    <t>直近の10年間</t>
    <rPh sb="0" eb="2">
      <t>チョッキン</t>
    </rPh>
    <rPh sb="5" eb="6">
      <t>ネン</t>
    </rPh>
    <rPh sb="6" eb="7">
      <t>アイダ</t>
    </rPh>
    <phoneticPr fontId="2"/>
  </si>
  <si>
    <t>直近の15年間</t>
    <rPh sb="0" eb="2">
      <t>チョッキン</t>
    </rPh>
    <rPh sb="5" eb="6">
      <t>ネン</t>
    </rPh>
    <rPh sb="6" eb="7">
      <t>アイダ</t>
    </rPh>
    <phoneticPr fontId="2"/>
  </si>
  <si>
    <t>直近の20年間</t>
    <rPh sb="0" eb="2">
      <t>チョッキン</t>
    </rPh>
    <rPh sb="5" eb="6">
      <t>ネン</t>
    </rPh>
    <rPh sb="6" eb="7">
      <t>アイダ</t>
    </rPh>
    <phoneticPr fontId="2"/>
  </si>
  <si>
    <t>直近の30年間</t>
    <rPh sb="0" eb="2">
      <t>チョッキン</t>
    </rPh>
    <rPh sb="5" eb="6">
      <t>ネン</t>
    </rPh>
    <rPh sb="6" eb="7">
      <t>アイダ</t>
    </rPh>
    <phoneticPr fontId="2"/>
  </si>
  <si>
    <t>※直近の5～30年間を選択の場合は終了年月の入力は不要です</t>
    <rPh sb="1" eb="3">
      <t>チョッキン</t>
    </rPh>
    <rPh sb="8" eb="10">
      <t>ネンカン</t>
    </rPh>
    <rPh sb="11" eb="13">
      <t>センタク</t>
    </rPh>
    <rPh sb="14" eb="16">
      <t>バアイ</t>
    </rPh>
    <rPh sb="17" eb="19">
      <t>シュウリョウ</t>
    </rPh>
    <rPh sb="19" eb="21">
      <t>ネンゲツ</t>
    </rPh>
    <rPh sb="22" eb="24">
      <t>ニュウリョク</t>
    </rPh>
    <rPh sb="25" eb="27">
      <t>フヨウ</t>
    </rPh>
    <phoneticPr fontId="2"/>
  </si>
  <si>
    <t>○</t>
    <phoneticPr fontId="2"/>
  </si>
  <si>
    <t>×</t>
    <phoneticPr fontId="2"/>
  </si>
  <si>
    <t>企業名</t>
  </si>
  <si>
    <t>ふりがな</t>
    <phoneticPr fontId="2"/>
  </si>
  <si>
    <t>現場名</t>
  </si>
  <si>
    <t>申込月</t>
    <rPh sb="2" eb="3">
      <t>ヅキ</t>
    </rPh>
    <phoneticPr fontId="2"/>
  </si>
  <si>
    <t>サービス開始</t>
  </si>
  <si>
    <t>サービス終了</t>
  </si>
  <si>
    <t>コース</t>
    <phoneticPr fontId="2"/>
  </si>
  <si>
    <t>代理店</t>
    <rPh sb="0" eb="3">
      <t>ダイリテン</t>
    </rPh>
    <phoneticPr fontId="2"/>
  </si>
  <si>
    <t>エビデンス</t>
  </si>
  <si>
    <t>canary</t>
  </si>
  <si>
    <t>ピンポイント</t>
  </si>
  <si>
    <t>津波アラート</t>
    <rPh sb="0" eb="2">
      <t>ツナミ</t>
    </rPh>
    <phoneticPr fontId="2"/>
  </si>
  <si>
    <t>イメージ</t>
  </si>
  <si>
    <t>積算</t>
    <rPh sb="0" eb="2">
      <t>セキサン</t>
    </rPh>
    <phoneticPr fontId="2"/>
  </si>
  <si>
    <t>河川</t>
    <rPh sb="0" eb="2">
      <t>カセン</t>
    </rPh>
    <phoneticPr fontId="2"/>
  </si>
  <si>
    <t>台風</t>
    <rPh sb="0" eb="2">
      <t>タイフウ</t>
    </rPh>
    <phoneticPr fontId="2"/>
  </si>
  <si>
    <t>TOBASAN</t>
  </si>
  <si>
    <t>沿岸波浪</t>
    <rPh sb="0" eb="2">
      <t>エンガン</t>
    </rPh>
    <rPh sb="2" eb="4">
      <t>ハロウ</t>
    </rPh>
    <phoneticPr fontId="2"/>
  </si>
  <si>
    <t>支払い方法</t>
  </si>
  <si>
    <t>実績</t>
  </si>
  <si>
    <t>期間変更</t>
  </si>
  <si>
    <t>備考</t>
  </si>
  <si>
    <t>担当者</t>
  </si>
  <si>
    <t>施主</t>
  </si>
  <si>
    <t>工事（正式名称）</t>
  </si>
  <si>
    <t>都道府県</t>
  </si>
  <si>
    <t>市区町村</t>
  </si>
  <si>
    <t>導入方法</t>
  </si>
  <si>
    <t>希望納期　　※お申込日より7営業日以上お時間をいただきます。</t>
    <rPh sb="0" eb="2">
      <t>キボウ</t>
    </rPh>
    <rPh sb="2" eb="4">
      <t>ノウキ</t>
    </rPh>
    <rPh sb="8" eb="10">
      <t>モウシコミ</t>
    </rPh>
    <rPh sb="10" eb="11">
      <t>ビ</t>
    </rPh>
    <rPh sb="14" eb="17">
      <t>エイギョウビ</t>
    </rPh>
    <rPh sb="17" eb="19">
      <t>イジョウ</t>
    </rPh>
    <rPh sb="20" eb="22">
      <t>ジカン</t>
    </rPh>
    <phoneticPr fontId="2"/>
  </si>
  <si>
    <t>申し込み日</t>
    <rPh sb="0" eb="1">
      <t>モウ</t>
    </rPh>
    <rPh sb="2" eb="3">
      <t>コ</t>
    </rPh>
    <rPh sb="4" eb="5">
      <t>ビ</t>
    </rPh>
    <phoneticPr fontId="2"/>
  </si>
  <si>
    <t>納期</t>
    <rPh sb="0" eb="2">
      <t>ノウキ</t>
    </rPh>
    <phoneticPr fontId="2"/>
  </si>
  <si>
    <t>/</t>
    <phoneticPr fontId="2"/>
  </si>
  <si>
    <t>=B13</t>
    <phoneticPr fontId="2"/>
  </si>
  <si>
    <t>●</t>
  </si>
  <si>
    <t>●</t>
    <phoneticPr fontId="2"/>
  </si>
  <si>
    <t>お申込担当者名</t>
    <rPh sb="1" eb="3">
      <t>モウシコミ</t>
    </rPh>
    <rPh sb="3" eb="6">
      <t>タントウシャ</t>
    </rPh>
    <rPh sb="6" eb="7">
      <t>メイ</t>
    </rPh>
    <phoneticPr fontId="2"/>
  </si>
  <si>
    <r>
      <t>※上記ご希望の項目に</t>
    </r>
    <r>
      <rPr>
        <b/>
        <sz val="11"/>
        <color indexed="10"/>
        <rFont val="Meiryo UI"/>
        <family val="3"/>
        <charset val="128"/>
      </rPr>
      <t>○</t>
    </r>
    <r>
      <rPr>
        <sz val="11"/>
        <color indexed="12"/>
        <rFont val="Meiryo UI"/>
        <family val="3"/>
        <charset val="128"/>
      </rPr>
      <t>をつけて下さい。</t>
    </r>
    <rPh sb="1" eb="3">
      <t>ジョウキ</t>
    </rPh>
    <rPh sb="4" eb="6">
      <t>キボウ</t>
    </rPh>
    <rPh sb="7" eb="9">
      <t>コウモク</t>
    </rPh>
    <rPh sb="15" eb="16">
      <t>クダ</t>
    </rPh>
    <phoneticPr fontId="2"/>
  </si>
  <si>
    <t>この申込書は有効期限が過ぎておりますページ下部URLから最新版をダウンロードして下さい</t>
    <phoneticPr fontId="2"/>
  </si>
  <si>
    <t>気象災害リスク事前調査 ハザード・プレサーチ　申込書　企業情報</t>
    <phoneticPr fontId="2"/>
  </si>
  <si>
    <t>消費税(10%)</t>
    <rPh sb="0" eb="3">
      <t>ショウヒゼイ</t>
    </rPh>
    <phoneticPr fontId="2"/>
  </si>
  <si>
    <t>河川水位カスタマイズコース</t>
    <rPh sb="0" eb="2">
      <t>カセン</t>
    </rPh>
    <rPh sb="2" eb="4">
      <t>スイイ</t>
    </rPh>
    <phoneticPr fontId="2"/>
  </si>
  <si>
    <t>貴社名・JV名をご記入下さい</t>
    <rPh sb="0" eb="3">
      <t>キシャメイ</t>
    </rPh>
    <rPh sb="6" eb="7">
      <t>メイ</t>
    </rPh>
    <rPh sb="9" eb="11">
      <t>キニュウ</t>
    </rPh>
    <rPh sb="11" eb="12">
      <t>クダ</t>
    </rPh>
    <phoneticPr fontId="2"/>
  </si>
  <si>
    <t>https://kensetsu.lbw.jp/presearch/</t>
    <phoneticPr fontId="2"/>
  </si>
  <si>
    <t>申込書有効期限　2027年03月31日</t>
    <phoneticPr fontId="2"/>
  </si>
  <si>
    <t>株式会社GRIFFY（気象庁予報業務許可第248号）</t>
    <phoneticPr fontId="2"/>
  </si>
  <si>
    <t>〒101-0047 東京都千代田区内神田2丁目12番6号 内神田OSビル7階</t>
    <phoneticPr fontId="2"/>
  </si>
  <si>
    <t>TEL： 03-3668-6142（気象部） 　</t>
    <rPh sb="18" eb="20">
      <t>キショウ</t>
    </rPh>
    <phoneticPr fontId="2"/>
  </si>
  <si>
    <t>株式会社GRIFFY（気象庁予報業務許可第248号）
〒101-0047 東京都千代田区内神田2丁目12番6号 内神田OSビル7階
TEL： 03-3668-6142（気象部） 　 E-mail:kiyomasa@lbw.jp</t>
    <rPh sb="84" eb="86">
      <t>キショウ</t>
    </rPh>
    <phoneticPr fontId="2"/>
  </si>
  <si>
    <t>買主（以下「甲」という）と売主株式会社GRIFFY（以下「乙」という）は、甲に対して行う気象災害リスク事前調査の提供に関して、次のとおり契約を締結する。</t>
    <phoneticPr fontId="2"/>
  </si>
  <si>
    <t>この規定は、2026年7月1日から実施する。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</si>
</sst>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0_);[Red]\(0\)"/>
    <numFmt numFmtId="178" formatCode="#,##0_ "/>
    <numFmt numFmtId="179" formatCode="#,##0_);[Red]\(#,##0\)"/>
    <numFmt numFmtId="180" formatCode="0.00_ "/>
    <numFmt numFmtId="181" formatCode="&quot;¥&quot;#,##0_);[Red]\(&quot;¥&quot;#,##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u/>
      <sz val="11"/>
      <color indexed="12"/>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Meiryo UI"/>
      <family val="3"/>
      <charset val="128"/>
    </font>
    <font>
      <sz val="11"/>
      <name val="Meiryo UI"/>
      <family val="3"/>
      <charset val="128"/>
    </font>
    <font>
      <b/>
      <sz val="18"/>
      <color indexed="9"/>
      <name val="Meiryo UI"/>
      <family val="3"/>
      <charset val="128"/>
    </font>
    <font>
      <sz val="18"/>
      <name val="Meiryo UI"/>
      <family val="3"/>
      <charset val="128"/>
    </font>
    <font>
      <sz val="11"/>
      <color indexed="9"/>
      <name val="Meiryo UI"/>
      <family val="3"/>
      <charset val="128"/>
    </font>
    <font>
      <b/>
      <sz val="12"/>
      <name val="Meiryo UI"/>
      <family val="3"/>
      <charset val="128"/>
    </font>
    <font>
      <u/>
      <sz val="11"/>
      <color indexed="12"/>
      <name val="Meiryo UI"/>
      <family val="3"/>
      <charset val="128"/>
    </font>
    <font>
      <sz val="11.5"/>
      <name val="Meiryo UI"/>
      <family val="3"/>
      <charset val="128"/>
    </font>
    <font>
      <sz val="11"/>
      <color indexed="10"/>
      <name val="Meiryo UI"/>
      <family val="3"/>
      <charset val="128"/>
    </font>
    <font>
      <b/>
      <sz val="11"/>
      <color indexed="10"/>
      <name val="Meiryo UI"/>
      <family val="3"/>
      <charset val="128"/>
    </font>
    <font>
      <sz val="9"/>
      <name val="Meiryo UI"/>
      <family val="3"/>
      <charset val="128"/>
    </font>
    <font>
      <sz val="11"/>
      <color theme="1"/>
      <name val="ＭＳ Ｐゴシック"/>
      <family val="3"/>
      <charset val="128"/>
      <scheme val="minor"/>
    </font>
    <font>
      <sz val="11"/>
      <color theme="0"/>
      <name val="ＭＳ Ｐゴシック"/>
      <family val="3"/>
      <charset val="128"/>
    </font>
    <font>
      <sz val="10"/>
      <color theme="0"/>
      <name val="Meiryo UI"/>
      <family val="3"/>
      <charset val="128"/>
    </font>
    <font>
      <sz val="11"/>
      <color theme="0"/>
      <name val="Meiryo UI"/>
      <family val="3"/>
      <charset val="128"/>
    </font>
    <font>
      <sz val="20"/>
      <color theme="0"/>
      <name val="Meiryo UI"/>
      <family val="3"/>
      <charset val="128"/>
    </font>
    <font>
      <b/>
      <sz val="11"/>
      <color rgb="FFFF0000"/>
      <name val="Meiryo UI"/>
      <family val="3"/>
      <charset val="128"/>
    </font>
    <font>
      <sz val="11"/>
      <color rgb="FF000000"/>
      <name val="Meiryo UI"/>
      <family val="3"/>
      <charset val="128"/>
    </font>
    <font>
      <sz val="10"/>
      <color rgb="FF000000"/>
      <name val="Meiryo UI"/>
      <family val="3"/>
      <charset val="128"/>
    </font>
    <font>
      <sz val="11"/>
      <color rgb="FFFF0000"/>
      <name val="Meiryo UI"/>
      <family val="3"/>
      <charset val="128"/>
    </font>
    <font>
      <b/>
      <sz val="16"/>
      <color theme="3"/>
      <name val="Meiryo UI"/>
      <family val="3"/>
      <charset val="128"/>
    </font>
    <font>
      <sz val="9"/>
      <color rgb="FFFF0000"/>
      <name val="Meiryo UI"/>
      <family val="3"/>
      <charset val="128"/>
    </font>
    <font>
      <sz val="14"/>
      <color theme="0"/>
      <name val="Meiryo UI"/>
      <family val="3"/>
      <charset val="128"/>
    </font>
    <font>
      <b/>
      <sz val="20"/>
      <color theme="0"/>
      <name val="Meiryo UI"/>
      <family val="3"/>
      <charset val="128"/>
    </font>
    <font>
      <sz val="12"/>
      <color theme="0"/>
      <name val="Meiryo UI"/>
      <family val="3"/>
      <charset val="128"/>
    </font>
    <font>
      <sz val="11"/>
      <color indexed="12"/>
      <name val="Meiryo UI"/>
      <family val="3"/>
      <charset val="128"/>
    </font>
    <font>
      <sz val="8"/>
      <name val="Meiryo UI"/>
      <family val="3"/>
      <charset val="128"/>
    </font>
    <font>
      <sz val="11"/>
      <color theme="3"/>
      <name val="Meiryo UI"/>
      <family val="3"/>
      <charset val="128"/>
    </font>
    <font>
      <sz val="10"/>
      <color theme="3"/>
      <name val="Meiryo UI"/>
      <family val="3"/>
      <charset val="128"/>
    </font>
    <font>
      <b/>
      <sz val="10"/>
      <color rgb="FF0070C0"/>
      <name val="Meiryo UI"/>
      <family val="3"/>
      <charset val="128"/>
    </font>
    <font>
      <u/>
      <sz val="12"/>
      <color indexed="12"/>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26"/>
        <bgColor indexed="64"/>
      </patternFill>
    </fill>
    <fill>
      <patternFill patternType="solid">
        <fgColor indexed="53"/>
        <bgColor indexed="64"/>
      </patternFill>
    </fill>
    <fill>
      <patternFill patternType="solid">
        <fgColor indexed="21"/>
        <bgColor indexed="64"/>
      </patternFill>
    </fill>
    <fill>
      <patternFill patternType="solid">
        <fgColor indexed="16"/>
        <bgColor indexed="64"/>
      </patternFill>
    </fill>
    <fill>
      <patternFill patternType="solid">
        <fgColor theme="2" tint="-0.249977111117893"/>
        <bgColor indexed="64"/>
      </patternFill>
    </fill>
    <fill>
      <patternFill patternType="solid">
        <fgColor theme="0"/>
        <bgColor indexed="64"/>
      </patternFill>
    </fill>
    <fill>
      <patternFill patternType="solid">
        <fgColor rgb="FFFFFF99"/>
        <bgColor indexed="64"/>
      </patternFill>
    </fill>
    <fill>
      <patternFill patternType="solid">
        <fgColor rgb="FFCC3300"/>
        <bgColor indexed="64"/>
      </patternFill>
    </fill>
    <fill>
      <patternFill patternType="solid">
        <fgColor rgb="FF002060"/>
        <bgColor indexed="64"/>
      </patternFill>
    </fill>
    <fill>
      <patternFill patternType="lightUp">
        <bgColor theme="7" tint="-0.499984740745262"/>
      </patternFill>
    </fill>
    <fill>
      <patternFill patternType="solid">
        <fgColor theme="1" tint="4.9989318521683403E-2"/>
        <bgColor indexed="64"/>
      </patternFill>
    </fill>
    <fill>
      <patternFill patternType="lightUp">
        <bgColor rgb="FFC00000"/>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style="thin">
        <color indexed="48"/>
      </right>
      <top/>
      <bottom style="thin">
        <color indexed="48"/>
      </bottom>
      <diagonal/>
    </border>
    <border>
      <left/>
      <right style="thin">
        <color indexed="48"/>
      </right>
      <top style="thin">
        <color indexed="48"/>
      </top>
      <bottom style="thin">
        <color indexed="48"/>
      </bottom>
      <diagonal/>
    </border>
    <border>
      <left style="thin">
        <color indexed="48"/>
      </left>
      <right/>
      <top style="thin">
        <color indexed="48"/>
      </top>
      <bottom style="thin">
        <color indexed="48"/>
      </bottom>
      <diagonal/>
    </border>
    <border>
      <left/>
      <right/>
      <top/>
      <bottom style="thin">
        <color indexed="54"/>
      </bottom>
      <diagonal/>
    </border>
    <border>
      <left style="thin">
        <color indexed="54"/>
      </left>
      <right/>
      <top/>
      <bottom/>
      <diagonal/>
    </border>
    <border>
      <left/>
      <right/>
      <top style="thin">
        <color indexed="54"/>
      </top>
      <bottom style="thin">
        <color indexed="5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thin">
        <color indexed="64"/>
      </left>
      <right/>
      <top/>
      <bottom/>
      <diagonal/>
    </border>
    <border>
      <left style="thin">
        <color indexed="48"/>
      </left>
      <right/>
      <top/>
      <bottom style="thin">
        <color indexed="48"/>
      </bottom>
      <diagonal/>
    </border>
    <border>
      <left/>
      <right/>
      <top/>
      <bottom style="thin">
        <color indexed="48"/>
      </bottom>
      <diagonal/>
    </border>
    <border>
      <left style="thin">
        <color indexed="48"/>
      </left>
      <right style="thin">
        <color indexed="64"/>
      </right>
      <top style="thin">
        <color indexed="48"/>
      </top>
      <bottom style="thin">
        <color indexed="48"/>
      </bottom>
      <diagonal/>
    </border>
    <border>
      <left style="thin">
        <color indexed="64"/>
      </left>
      <right style="thin">
        <color indexed="64"/>
      </right>
      <top style="thin">
        <color indexed="48"/>
      </top>
      <bottom style="thin">
        <color indexed="48"/>
      </bottom>
      <diagonal/>
    </border>
    <border>
      <left style="thin">
        <color indexed="64"/>
      </left>
      <right style="thin">
        <color indexed="48"/>
      </right>
      <top style="thin">
        <color indexed="48"/>
      </top>
      <bottom style="thin">
        <color indexed="48"/>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style="thin">
        <color indexed="48"/>
      </left>
      <right/>
      <top/>
      <bottom/>
      <diagonal/>
    </border>
    <border>
      <left/>
      <right style="thin">
        <color indexed="48"/>
      </right>
      <top/>
      <bottom/>
      <diagonal/>
    </border>
    <border>
      <left/>
      <right/>
      <top style="thin">
        <color indexed="4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666699"/>
      </left>
      <right style="thin">
        <color rgb="FF666699"/>
      </right>
      <top style="thin">
        <color rgb="FF666699"/>
      </top>
      <bottom style="thin">
        <color rgb="FF666699"/>
      </bottom>
      <diagonal/>
    </border>
    <border>
      <left style="thin">
        <color rgb="FF666699"/>
      </left>
      <right/>
      <top style="thin">
        <color rgb="FF666699"/>
      </top>
      <bottom style="thin">
        <color rgb="FF666699"/>
      </bottom>
      <diagonal/>
    </border>
    <border>
      <left/>
      <right style="thin">
        <color rgb="FF666699"/>
      </right>
      <top style="thin">
        <color rgb="FF666699"/>
      </top>
      <bottom style="thin">
        <color rgb="FF666699"/>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4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3" fillId="0" borderId="0">
      <alignment vertical="center"/>
    </xf>
    <xf numFmtId="0" fontId="20" fillId="4" borderId="0" applyNumberFormat="0" applyBorder="0" applyAlignment="0" applyProtection="0">
      <alignment vertical="center"/>
    </xf>
  </cellStyleXfs>
  <cellXfs count="198">
    <xf numFmtId="0" fontId="0" fillId="0" borderId="0" xfId="0"/>
    <xf numFmtId="0" fontId="0" fillId="24" borderId="0" xfId="0" applyFill="1"/>
    <xf numFmtId="0" fontId="0" fillId="31" borderId="0" xfId="0" applyFill="1"/>
    <xf numFmtId="0" fontId="21" fillId="32" borderId="0" xfId="0" applyFont="1" applyFill="1"/>
    <xf numFmtId="0" fontId="21" fillId="32" borderId="11" xfId="0" applyFont="1" applyFill="1" applyBorder="1" applyAlignment="1">
      <alignment horizontal="center"/>
    </xf>
    <xf numFmtId="0" fontId="34" fillId="24" borderId="0" xfId="0" applyFont="1" applyFill="1"/>
    <xf numFmtId="177" fontId="34" fillId="24" borderId="0" xfId="0" applyNumberFormat="1" applyFont="1" applyFill="1"/>
    <xf numFmtId="0" fontId="35" fillId="32" borderId="0" xfId="42" applyFont="1" applyFill="1" applyAlignment="1">
      <alignment horizontal="center" shrinkToFit="1"/>
    </xf>
    <xf numFmtId="0" fontId="36" fillId="32" borderId="0" xfId="0" applyFont="1" applyFill="1"/>
    <xf numFmtId="0" fontId="36" fillId="24" borderId="0" xfId="0" applyFont="1" applyFill="1" applyAlignment="1">
      <alignment horizontal="center"/>
    </xf>
    <xf numFmtId="0" fontId="36" fillId="24" borderId="0" xfId="0" applyFont="1" applyFill="1"/>
    <xf numFmtId="0" fontId="23" fillId="24" borderId="0" xfId="0" applyFont="1" applyFill="1"/>
    <xf numFmtId="0" fontId="26" fillId="0" borderId="0" xfId="0" applyFont="1"/>
    <xf numFmtId="0" fontId="23" fillId="0" borderId="0" xfId="0" applyFont="1"/>
    <xf numFmtId="49" fontId="23" fillId="33" borderId="0" xfId="0" applyNumberFormat="1" applyFont="1" applyFill="1" applyAlignment="1">
      <alignment vertical="center"/>
    </xf>
    <xf numFmtId="0" fontId="37" fillId="24" borderId="0" xfId="0" applyFont="1" applyFill="1" applyAlignment="1">
      <alignment horizontal="center"/>
    </xf>
    <xf numFmtId="0" fontId="23" fillId="33" borderId="0" xfId="0" applyFont="1" applyFill="1"/>
    <xf numFmtId="49" fontId="36" fillId="24" borderId="0" xfId="0" applyNumberFormat="1" applyFont="1" applyFill="1"/>
    <xf numFmtId="49" fontId="36" fillId="24" borderId="0" xfId="0" applyNumberFormat="1" applyFont="1" applyFill="1" applyAlignment="1">
      <alignment horizontal="right"/>
    </xf>
    <xf numFmtId="176" fontId="36" fillId="24" borderId="0" xfId="0" applyNumberFormat="1" applyFont="1" applyFill="1" applyAlignment="1">
      <alignment horizontal="right"/>
    </xf>
    <xf numFmtId="49" fontId="23" fillId="33" borderId="0" xfId="0" applyNumberFormat="1" applyFont="1" applyFill="1" applyAlignment="1">
      <alignment horizontal="center" vertical="center"/>
    </xf>
    <xf numFmtId="57" fontId="36" fillId="24" borderId="0" xfId="0" applyNumberFormat="1" applyFont="1" applyFill="1"/>
    <xf numFmtId="180" fontId="36" fillId="24" borderId="0" xfId="0" applyNumberFormat="1" applyFont="1" applyFill="1"/>
    <xf numFmtId="177" fontId="36" fillId="24" borderId="0" xfId="0" applyNumberFormat="1" applyFont="1" applyFill="1"/>
    <xf numFmtId="49" fontId="29" fillId="33" borderId="0" xfId="0" applyNumberFormat="1" applyFont="1" applyFill="1" applyAlignment="1">
      <alignment vertical="center"/>
    </xf>
    <xf numFmtId="49" fontId="36" fillId="24" borderId="0" xfId="0" applyNumberFormat="1" applyFont="1" applyFill="1" applyAlignment="1">
      <alignment vertical="center"/>
    </xf>
    <xf numFmtId="0" fontId="30" fillId="33" borderId="0" xfId="0" applyFont="1" applyFill="1" applyAlignment="1">
      <alignment horizontal="center"/>
    </xf>
    <xf numFmtId="0" fontId="23" fillId="33" borderId="0" xfId="0" applyFont="1" applyFill="1" applyAlignment="1">
      <alignment vertical="center"/>
    </xf>
    <xf numFmtId="0" fontId="23" fillId="33" borderId="0" xfId="0" applyFont="1" applyFill="1" applyAlignment="1">
      <alignment horizontal="right" vertical="center"/>
    </xf>
    <xf numFmtId="49" fontId="26" fillId="33" borderId="0" xfId="0" applyNumberFormat="1" applyFont="1" applyFill="1" applyAlignment="1">
      <alignment horizontal="center" vertical="center"/>
    </xf>
    <xf numFmtId="179" fontId="36" fillId="24" borderId="0" xfId="0" applyNumberFormat="1" applyFont="1" applyFill="1"/>
    <xf numFmtId="0" fontId="23" fillId="33" borderId="0" xfId="0" applyFont="1" applyFill="1" applyAlignment="1">
      <alignment horizontal="center" vertical="center"/>
    </xf>
    <xf numFmtId="49" fontId="23" fillId="33" borderId="16" xfId="0" applyNumberFormat="1" applyFont="1" applyFill="1" applyBorder="1" applyAlignment="1">
      <alignment vertical="center"/>
    </xf>
    <xf numFmtId="49" fontId="26" fillId="33" borderId="16" xfId="0" applyNumberFormat="1" applyFont="1" applyFill="1" applyBorder="1" applyAlignment="1">
      <alignment horizontal="center" vertical="center"/>
    </xf>
    <xf numFmtId="0" fontId="23" fillId="33" borderId="16" xfId="0" applyFont="1" applyFill="1" applyBorder="1" applyAlignment="1">
      <alignment horizontal="center" vertical="center"/>
    </xf>
    <xf numFmtId="49" fontId="23" fillId="33" borderId="17" xfId="0" applyNumberFormat="1" applyFont="1" applyFill="1" applyBorder="1" applyAlignment="1">
      <alignment horizontal="center" vertical="center"/>
    </xf>
    <xf numFmtId="179" fontId="23" fillId="33" borderId="0" xfId="0" applyNumberFormat="1" applyFont="1" applyFill="1" applyAlignment="1">
      <alignment horizontal="center" vertical="center"/>
    </xf>
    <xf numFmtId="0" fontId="36" fillId="24" borderId="0" xfId="0" applyFont="1" applyFill="1" applyAlignment="1">
      <alignment horizontal="left"/>
    </xf>
    <xf numFmtId="0" fontId="36" fillId="24" borderId="0" xfId="0" applyFont="1" applyFill="1" applyAlignment="1">
      <alignment vertical="center"/>
    </xf>
    <xf numFmtId="0" fontId="36" fillId="24" borderId="0" xfId="0" applyFont="1" applyFill="1" applyAlignment="1">
      <alignment horizontal="right"/>
    </xf>
    <xf numFmtId="0" fontId="26" fillId="33" borderId="0" xfId="0" applyFont="1" applyFill="1" applyAlignment="1">
      <alignment horizontal="center" vertical="center" shrinkToFit="1"/>
    </xf>
    <xf numFmtId="0" fontId="30" fillId="33" borderId="0" xfId="0" applyFont="1" applyFill="1"/>
    <xf numFmtId="178" fontId="23" fillId="25" borderId="18" xfId="0" applyNumberFormat="1" applyFont="1" applyFill="1" applyBorder="1" applyAlignment="1">
      <alignment horizontal="center" vertical="center"/>
    </xf>
    <xf numFmtId="178" fontId="23" fillId="33" borderId="0" xfId="0" applyNumberFormat="1" applyFont="1" applyFill="1" applyAlignment="1">
      <alignment horizontal="center" vertical="center"/>
    </xf>
    <xf numFmtId="178" fontId="23" fillId="26" borderId="18" xfId="0" applyNumberFormat="1" applyFont="1" applyFill="1" applyBorder="1" applyAlignment="1">
      <alignment horizontal="center" vertical="center"/>
    </xf>
    <xf numFmtId="0" fontId="38" fillId="33" borderId="0" xfId="0" applyFont="1" applyFill="1" applyAlignment="1">
      <alignment vertical="center"/>
    </xf>
    <xf numFmtId="49" fontId="30" fillId="33" borderId="0" xfId="0" applyNumberFormat="1" applyFont="1" applyFill="1" applyAlignment="1">
      <alignment horizontal="left" vertical="center"/>
    </xf>
    <xf numFmtId="49" fontId="23" fillId="33" borderId="0" xfId="0" applyNumberFormat="1" applyFont="1" applyFill="1" applyAlignment="1">
      <alignment horizontal="left" vertical="center"/>
    </xf>
    <xf numFmtId="49" fontId="23" fillId="33" borderId="0" xfId="0" applyNumberFormat="1" applyFont="1" applyFill="1"/>
    <xf numFmtId="0" fontId="39" fillId="33" borderId="0" xfId="0" applyFont="1" applyFill="1" applyAlignment="1">
      <alignment horizontal="left" vertical="center" readingOrder="1"/>
    </xf>
    <xf numFmtId="0" fontId="40" fillId="33" borderId="0" xfId="0" applyFont="1" applyFill="1" applyAlignment="1">
      <alignment horizontal="left" vertical="center" readingOrder="1"/>
    </xf>
    <xf numFmtId="0" fontId="40" fillId="33" borderId="0" xfId="0" applyFont="1" applyFill="1"/>
    <xf numFmtId="49" fontId="23" fillId="27" borderId="0" xfId="0" applyNumberFormat="1" applyFont="1" applyFill="1"/>
    <xf numFmtId="0" fontId="36" fillId="0" borderId="0" xfId="0" applyFont="1"/>
    <xf numFmtId="14" fontId="36" fillId="24" borderId="0" xfId="0" applyNumberFormat="1" applyFont="1" applyFill="1"/>
    <xf numFmtId="177" fontId="36" fillId="24" borderId="0" xfId="0" applyNumberFormat="1" applyFont="1" applyFill="1" applyAlignment="1">
      <alignment horizontal="center"/>
    </xf>
    <xf numFmtId="0" fontId="23" fillId="0" borderId="0" xfId="0" applyFont="1" applyAlignment="1">
      <alignment vertical="center"/>
    </xf>
    <xf numFmtId="0" fontId="22" fillId="33" borderId="12" xfId="0" applyFont="1" applyFill="1" applyBorder="1" applyAlignment="1">
      <alignment horizontal="center" vertical="center"/>
    </xf>
    <xf numFmtId="0" fontId="22" fillId="33" borderId="15" xfId="0" applyFont="1" applyFill="1" applyBorder="1" applyAlignment="1">
      <alignment horizontal="center" vertical="center"/>
    </xf>
    <xf numFmtId="0" fontId="22" fillId="0" borderId="10" xfId="0" applyFont="1" applyBorder="1" applyAlignment="1" applyProtection="1">
      <alignment horizontal="center" vertical="center"/>
      <protection locked="0"/>
    </xf>
    <xf numFmtId="0" fontId="22" fillId="33" borderId="10" xfId="0" applyFont="1" applyFill="1" applyBorder="1" applyAlignment="1">
      <alignment horizontal="center" vertical="center"/>
    </xf>
    <xf numFmtId="0" fontId="22" fillId="0" borderId="10" xfId="0" applyFont="1" applyBorder="1" applyAlignment="1">
      <alignment horizontal="center" vertical="center"/>
    </xf>
    <xf numFmtId="0" fontId="22" fillId="33" borderId="14" xfId="0" applyFont="1" applyFill="1" applyBorder="1" applyAlignment="1">
      <alignment horizontal="center" vertical="center"/>
    </xf>
    <xf numFmtId="0" fontId="26" fillId="24" borderId="0" xfId="0" applyFont="1" applyFill="1"/>
    <xf numFmtId="0" fontId="23" fillId="33" borderId="10" xfId="0" applyFont="1" applyFill="1" applyBorder="1" applyAlignment="1">
      <alignment horizontal="center" vertical="center"/>
    </xf>
    <xf numFmtId="0" fontId="23" fillId="0" borderId="10" xfId="0" applyFont="1" applyBorder="1" applyAlignment="1" applyProtection="1">
      <alignment horizontal="center" vertical="center"/>
      <protection locked="0"/>
    </xf>
    <xf numFmtId="0" fontId="36" fillId="34" borderId="11" xfId="0" applyFont="1" applyFill="1" applyBorder="1" applyAlignment="1">
      <alignment horizontal="center" vertical="center"/>
    </xf>
    <xf numFmtId="0" fontId="44" fillId="34" borderId="11" xfId="0" applyFont="1" applyFill="1" applyBorder="1" applyAlignment="1">
      <alignment horizontal="center" vertical="center" textRotation="255" shrinkToFit="1"/>
    </xf>
    <xf numFmtId="0" fontId="45" fillId="34" borderId="11" xfId="0" applyFont="1" applyFill="1" applyBorder="1" applyAlignment="1" applyProtection="1">
      <alignment horizontal="center" vertical="center"/>
      <protection locked="0"/>
    </xf>
    <xf numFmtId="0" fontId="23" fillId="33" borderId="13" xfId="0" applyFont="1" applyFill="1" applyBorder="1" applyAlignment="1">
      <alignment horizontal="center" vertical="center"/>
    </xf>
    <xf numFmtId="0" fontId="23" fillId="0" borderId="0" xfId="0" applyFont="1" applyAlignment="1">
      <alignment vertical="center" wrapText="1"/>
    </xf>
    <xf numFmtId="0" fontId="23" fillId="33" borderId="14" xfId="0" applyFont="1" applyFill="1" applyBorder="1" applyAlignment="1">
      <alignment horizontal="center" vertical="center" wrapText="1"/>
    </xf>
    <xf numFmtId="0" fontId="23" fillId="33" borderId="14" xfId="0" applyFont="1" applyFill="1" applyBorder="1" applyAlignment="1">
      <alignment horizontal="center" vertical="center"/>
    </xf>
    <xf numFmtId="0" fontId="46" fillId="34" borderId="11" xfId="0" applyFont="1" applyFill="1" applyBorder="1" applyAlignment="1">
      <alignment horizontal="center" vertical="center" textRotation="255" shrinkToFit="1"/>
    </xf>
    <xf numFmtId="0" fontId="30" fillId="0" borderId="0" xfId="0" applyFont="1" applyAlignment="1">
      <alignment vertical="center"/>
    </xf>
    <xf numFmtId="0" fontId="23" fillId="24" borderId="0" xfId="0" applyFont="1" applyFill="1" applyAlignment="1">
      <alignment vertical="center"/>
    </xf>
    <xf numFmtId="0" fontId="23" fillId="24" borderId="0" xfId="0" applyFont="1" applyFill="1" applyAlignment="1">
      <alignment vertical="center" wrapText="1"/>
    </xf>
    <xf numFmtId="14" fontId="36" fillId="24" borderId="0" xfId="0" applyNumberFormat="1" applyFont="1" applyFill="1" applyAlignment="1">
      <alignment horizontal="right"/>
    </xf>
    <xf numFmtId="0" fontId="36" fillId="24" borderId="0" xfId="0" applyFont="1" applyFill="1" applyProtection="1">
      <protection locked="0"/>
    </xf>
    <xf numFmtId="49" fontId="41" fillId="33" borderId="0" xfId="0" applyNumberFormat="1" applyFont="1" applyFill="1" applyAlignment="1">
      <alignment horizontal="left" vertical="center"/>
    </xf>
    <xf numFmtId="0" fontId="50" fillId="0" borderId="10" xfId="0" applyFont="1" applyBorder="1" applyAlignment="1" applyProtection="1">
      <alignment horizontal="center" vertical="center"/>
      <protection locked="0"/>
    </xf>
    <xf numFmtId="0" fontId="41" fillId="24" borderId="0" xfId="0" applyFont="1" applyFill="1"/>
    <xf numFmtId="0" fontId="41" fillId="0" borderId="0" xfId="0" applyFont="1"/>
    <xf numFmtId="49" fontId="52" fillId="33" borderId="0" xfId="28" applyNumberFormat="1" applyFont="1" applyFill="1" applyAlignment="1" applyProtection="1"/>
    <xf numFmtId="0" fontId="42" fillId="33" borderId="0" xfId="0" applyFont="1" applyFill="1" applyAlignment="1">
      <alignment horizontal="center" vertical="center"/>
    </xf>
    <xf numFmtId="49" fontId="23" fillId="24" borderId="38" xfId="0" applyNumberFormat="1" applyFont="1" applyFill="1" applyBorder="1" applyAlignment="1" applyProtection="1">
      <alignment horizontal="left" vertical="center"/>
      <protection locked="0"/>
    </xf>
    <xf numFmtId="49" fontId="23" fillId="24" borderId="39" xfId="0" applyNumberFormat="1" applyFont="1" applyFill="1" applyBorder="1" applyAlignment="1" applyProtection="1">
      <alignment horizontal="left" vertical="center"/>
      <protection locked="0"/>
    </xf>
    <xf numFmtId="49" fontId="23" fillId="24" borderId="40" xfId="0" applyNumberFormat="1" applyFont="1" applyFill="1" applyBorder="1" applyAlignment="1" applyProtection="1">
      <alignment horizontal="left" vertical="center"/>
      <protection locked="0"/>
    </xf>
    <xf numFmtId="49" fontId="23" fillId="33" borderId="0" xfId="0" applyNumberFormat="1" applyFont="1" applyFill="1" applyAlignment="1">
      <alignment vertical="center"/>
    </xf>
    <xf numFmtId="0" fontId="24" fillId="36" borderId="0" xfId="0" applyFont="1" applyFill="1" applyAlignment="1">
      <alignment horizontal="center" vertical="center"/>
    </xf>
    <xf numFmtId="0" fontId="25" fillId="36" borderId="0" xfId="0" applyFont="1" applyFill="1"/>
    <xf numFmtId="49" fontId="23" fillId="24" borderId="38" xfId="0" applyNumberFormat="1" applyFont="1" applyFill="1" applyBorder="1" applyAlignment="1" applyProtection="1">
      <alignment horizontal="center" vertical="center"/>
      <protection locked="0"/>
    </xf>
    <xf numFmtId="0" fontId="23" fillId="0" borderId="40" xfId="0" applyFont="1" applyBorder="1" applyAlignment="1" applyProtection="1">
      <alignment horizontal="center"/>
      <protection locked="0"/>
    </xf>
    <xf numFmtId="49" fontId="23" fillId="24" borderId="40" xfId="0" applyNumberFormat="1" applyFont="1" applyFill="1" applyBorder="1" applyAlignment="1" applyProtection="1">
      <alignment horizontal="center" vertical="center"/>
      <protection locked="0"/>
    </xf>
    <xf numFmtId="0" fontId="23" fillId="24" borderId="38" xfId="0" applyFont="1" applyFill="1" applyBorder="1" applyAlignment="1" applyProtection="1">
      <alignment horizontal="center" vertical="center"/>
      <protection locked="0"/>
    </xf>
    <xf numFmtId="0" fontId="23" fillId="24" borderId="40" xfId="0" applyFont="1" applyFill="1" applyBorder="1" applyAlignment="1" applyProtection="1">
      <alignment horizontal="center" vertical="center"/>
      <protection locked="0"/>
    </xf>
    <xf numFmtId="0" fontId="27" fillId="24" borderId="38" xfId="0" applyFont="1" applyFill="1" applyBorder="1" applyAlignment="1" applyProtection="1">
      <alignment horizontal="left" vertical="center"/>
      <protection locked="0"/>
    </xf>
    <xf numFmtId="0" fontId="27" fillId="24" borderId="39" xfId="0" applyFont="1" applyFill="1" applyBorder="1" applyAlignment="1" applyProtection="1">
      <alignment horizontal="left" vertical="center"/>
      <protection locked="0"/>
    </xf>
    <xf numFmtId="0" fontId="27" fillId="24" borderId="40" xfId="0" applyFont="1" applyFill="1" applyBorder="1" applyAlignment="1" applyProtection="1">
      <alignment horizontal="left" vertical="center"/>
      <protection locked="0"/>
    </xf>
    <xf numFmtId="49" fontId="23" fillId="33" borderId="0" xfId="0" applyNumberFormat="1" applyFont="1" applyFill="1" applyAlignment="1">
      <alignment horizontal="left" vertical="center"/>
    </xf>
    <xf numFmtId="0" fontId="51" fillId="33" borderId="0" xfId="0" applyFont="1" applyFill="1" applyAlignment="1">
      <alignment horizontal="right" vertical="center" wrapText="1"/>
    </xf>
    <xf numFmtId="181" fontId="23" fillId="24" borderId="19" xfId="0" applyNumberFormat="1" applyFont="1" applyFill="1" applyBorder="1" applyAlignment="1">
      <alignment horizontal="center" vertical="center"/>
    </xf>
    <xf numFmtId="181" fontId="23" fillId="24" borderId="18" xfId="0" applyNumberFormat="1" applyFont="1" applyFill="1" applyBorder="1" applyAlignment="1">
      <alignment horizontal="center" vertical="center"/>
    </xf>
    <xf numFmtId="181" fontId="23" fillId="24" borderId="20" xfId="0" applyNumberFormat="1" applyFont="1" applyFill="1" applyBorder="1" applyAlignment="1">
      <alignment horizontal="center" vertical="center"/>
    </xf>
    <xf numFmtId="49" fontId="26" fillId="28" borderId="19" xfId="0" applyNumberFormat="1" applyFont="1" applyFill="1" applyBorder="1" applyAlignment="1">
      <alignment horizontal="center" vertical="center"/>
    </xf>
    <xf numFmtId="49" fontId="26" fillId="28" borderId="18" xfId="0" applyNumberFormat="1" applyFont="1" applyFill="1" applyBorder="1" applyAlignment="1">
      <alignment horizontal="center" vertical="center"/>
    </xf>
    <xf numFmtId="49" fontId="26" fillId="28" borderId="20" xfId="0" applyNumberFormat="1" applyFont="1" applyFill="1" applyBorder="1" applyAlignment="1">
      <alignment horizontal="center" vertical="center"/>
    </xf>
    <xf numFmtId="49" fontId="23" fillId="25" borderId="19" xfId="0" applyNumberFormat="1" applyFont="1" applyFill="1" applyBorder="1" applyAlignment="1">
      <alignment horizontal="center" vertical="center"/>
    </xf>
    <xf numFmtId="49" fontId="23" fillId="25" borderId="18" xfId="0" applyNumberFormat="1" applyFont="1" applyFill="1" applyBorder="1" applyAlignment="1">
      <alignment horizontal="center" vertical="center"/>
    </xf>
    <xf numFmtId="49" fontId="23" fillId="24" borderId="19" xfId="0" applyNumberFormat="1" applyFont="1" applyFill="1" applyBorder="1" applyAlignment="1" applyProtection="1">
      <alignment horizontal="center" vertical="center"/>
      <protection locked="0"/>
    </xf>
    <xf numFmtId="49" fontId="23" fillId="24" borderId="20" xfId="0" applyNumberFormat="1" applyFont="1" applyFill="1" applyBorder="1" applyAlignment="1" applyProtection="1">
      <alignment horizontal="center" vertical="center"/>
      <protection locked="0"/>
    </xf>
    <xf numFmtId="49" fontId="26" fillId="29" borderId="19" xfId="0" applyNumberFormat="1" applyFont="1" applyFill="1" applyBorder="1" applyAlignment="1">
      <alignment horizontal="center" vertical="center"/>
    </xf>
    <xf numFmtId="49" fontId="26" fillId="29" borderId="18" xfId="0" applyNumberFormat="1" applyFont="1" applyFill="1" applyBorder="1" applyAlignment="1">
      <alignment horizontal="center" vertical="center"/>
    </xf>
    <xf numFmtId="0" fontId="26" fillId="35" borderId="35" xfId="0" applyFont="1" applyFill="1" applyBorder="1" applyAlignment="1">
      <alignment horizontal="center" vertical="center" shrinkToFit="1"/>
    </xf>
    <xf numFmtId="5" fontId="23" fillId="24" borderId="18" xfId="0" applyNumberFormat="1" applyFont="1" applyFill="1" applyBorder="1" applyAlignment="1">
      <alignment horizontal="center" vertical="center"/>
    </xf>
    <xf numFmtId="5" fontId="23" fillId="24" borderId="20" xfId="0" applyNumberFormat="1" applyFont="1" applyFill="1" applyBorder="1" applyAlignment="1">
      <alignment horizontal="center" vertical="center"/>
    </xf>
    <xf numFmtId="49" fontId="23" fillId="32" borderId="36" xfId="0" applyNumberFormat="1" applyFont="1" applyFill="1" applyBorder="1" applyAlignment="1" applyProtection="1">
      <alignment horizontal="center" vertical="center"/>
      <protection locked="0"/>
    </xf>
    <xf numFmtId="49" fontId="23" fillId="32" borderId="37" xfId="0" applyNumberFormat="1" applyFont="1" applyFill="1" applyBorder="1" applyAlignment="1" applyProtection="1">
      <alignment horizontal="center" vertical="center"/>
      <protection locked="0"/>
    </xf>
    <xf numFmtId="49" fontId="30" fillId="33" borderId="0" xfId="0" applyNumberFormat="1" applyFont="1" applyFill="1" applyAlignment="1">
      <alignment horizontal="left" vertical="center"/>
    </xf>
    <xf numFmtId="49" fontId="31" fillId="33" borderId="0" xfId="0" applyNumberFormat="1" applyFont="1" applyFill="1" applyAlignment="1">
      <alignment horizontal="left" vertical="center"/>
    </xf>
    <xf numFmtId="49" fontId="23" fillId="33" borderId="16" xfId="0" applyNumberFormat="1" applyFont="1" applyFill="1" applyBorder="1" applyAlignment="1">
      <alignment horizontal="center" vertical="center"/>
    </xf>
    <xf numFmtId="49" fontId="26" fillId="30" borderId="19" xfId="0" applyNumberFormat="1" applyFont="1" applyFill="1" applyBorder="1" applyAlignment="1">
      <alignment horizontal="center" vertical="center"/>
    </xf>
    <xf numFmtId="49" fontId="26" fillId="30" borderId="18" xfId="0" applyNumberFormat="1" applyFont="1" applyFill="1" applyBorder="1" applyAlignment="1">
      <alignment horizontal="center" vertical="center"/>
    </xf>
    <xf numFmtId="0" fontId="23" fillId="33" borderId="16" xfId="0" applyFont="1" applyFill="1" applyBorder="1" applyAlignment="1">
      <alignment horizontal="center" vertical="center"/>
    </xf>
    <xf numFmtId="49" fontId="23" fillId="24" borderId="38" xfId="0" applyNumberFormat="1" applyFont="1" applyFill="1" applyBorder="1" applyAlignment="1" applyProtection="1">
      <alignment horizontal="left" vertical="center" shrinkToFit="1"/>
      <protection locked="0"/>
    </xf>
    <xf numFmtId="0" fontId="23" fillId="0" borderId="39" xfId="0" applyFont="1" applyBorder="1" applyAlignment="1" applyProtection="1">
      <alignment horizontal="left" vertical="center" shrinkToFit="1"/>
      <protection locked="0"/>
    </xf>
    <xf numFmtId="0" fontId="23" fillId="0" borderId="40" xfId="0" applyFont="1" applyBorder="1" applyAlignment="1" applyProtection="1">
      <alignment horizontal="left" vertical="center" shrinkToFit="1"/>
      <protection locked="0"/>
    </xf>
    <xf numFmtId="49" fontId="28" fillId="24" borderId="38" xfId="28" applyNumberFormat="1" applyFont="1" applyFill="1" applyBorder="1" applyAlignment="1" applyProtection="1">
      <alignment horizontal="left" vertical="center"/>
      <protection locked="0"/>
    </xf>
    <xf numFmtId="49" fontId="23" fillId="24" borderId="39" xfId="0" applyNumberFormat="1" applyFont="1" applyFill="1" applyBorder="1" applyAlignment="1" applyProtection="1">
      <alignment horizontal="left" vertical="center" shrinkToFit="1"/>
      <protection locked="0"/>
    </xf>
    <xf numFmtId="49" fontId="23" fillId="24" borderId="40" xfId="0" applyNumberFormat="1" applyFont="1" applyFill="1" applyBorder="1" applyAlignment="1" applyProtection="1">
      <alignment horizontal="left" vertical="center" shrinkToFit="1"/>
      <protection locked="0"/>
    </xf>
    <xf numFmtId="0" fontId="36" fillId="37" borderId="38" xfId="0" applyFont="1" applyFill="1" applyBorder="1" applyAlignment="1">
      <alignment horizontal="center" vertical="center"/>
    </xf>
    <xf numFmtId="0" fontId="36" fillId="37" borderId="39" xfId="0" applyFont="1" applyFill="1" applyBorder="1" applyAlignment="1">
      <alignment horizontal="center" vertical="center"/>
    </xf>
    <xf numFmtId="0" fontId="36" fillId="37" borderId="40" xfId="0" applyFont="1" applyFill="1" applyBorder="1" applyAlignment="1">
      <alignment horizontal="center" vertical="center"/>
    </xf>
    <xf numFmtId="0" fontId="26" fillId="37" borderId="38" xfId="0" applyFont="1" applyFill="1" applyBorder="1" applyAlignment="1">
      <alignment vertical="center"/>
    </xf>
    <xf numFmtId="0" fontId="26" fillId="37" borderId="39" xfId="0" applyFont="1" applyFill="1" applyBorder="1" applyAlignment="1">
      <alignment vertical="center"/>
    </xf>
    <xf numFmtId="0" fontId="26" fillId="37" borderId="40" xfId="0" applyFont="1" applyFill="1" applyBorder="1" applyAlignment="1">
      <alignment vertical="center"/>
    </xf>
    <xf numFmtId="0" fontId="26" fillId="37" borderId="38" xfId="0" applyFont="1" applyFill="1" applyBorder="1" applyAlignment="1">
      <alignment horizontal="center" vertical="center"/>
    </xf>
    <xf numFmtId="0" fontId="26" fillId="37" borderId="39" xfId="0" applyFont="1" applyFill="1" applyBorder="1" applyAlignment="1">
      <alignment horizontal="center" vertical="center"/>
    </xf>
    <xf numFmtId="0" fontId="26" fillId="37" borderId="40" xfId="0" applyFont="1" applyFill="1" applyBorder="1" applyAlignment="1">
      <alignment horizontal="center" vertical="center"/>
    </xf>
    <xf numFmtId="0" fontId="26" fillId="29" borderId="19" xfId="0" applyFont="1" applyFill="1" applyBorder="1" applyAlignment="1">
      <alignment horizontal="center" vertical="center" shrinkToFit="1"/>
    </xf>
    <xf numFmtId="0" fontId="26" fillId="29" borderId="18" xfId="0" applyFont="1" applyFill="1" applyBorder="1" applyAlignment="1">
      <alignment horizontal="center" vertical="center" shrinkToFit="1"/>
    </xf>
    <xf numFmtId="49" fontId="26" fillId="26" borderId="19" xfId="0" applyNumberFormat="1" applyFont="1" applyFill="1" applyBorder="1" applyAlignment="1">
      <alignment horizontal="center" vertical="center"/>
    </xf>
    <xf numFmtId="49" fontId="26" fillId="26" borderId="18" xfId="0" applyNumberFormat="1" applyFont="1" applyFill="1" applyBorder="1" applyAlignment="1">
      <alignment horizontal="center" vertical="center"/>
    </xf>
    <xf numFmtId="49" fontId="22" fillId="0" borderId="19" xfId="0" applyNumberFormat="1" applyFont="1" applyBorder="1" applyAlignment="1">
      <alignment horizontal="left" vertical="center"/>
    </xf>
    <xf numFmtId="49" fontId="22" fillId="0" borderId="18" xfId="0" applyNumberFormat="1" applyFont="1" applyBorder="1" applyAlignment="1">
      <alignment horizontal="left" vertical="center"/>
    </xf>
    <xf numFmtId="49" fontId="22" fillId="0" borderId="20" xfId="0" applyNumberFormat="1" applyFont="1" applyBorder="1" applyAlignment="1">
      <alignment horizontal="left" vertical="center"/>
    </xf>
    <xf numFmtId="179" fontId="32" fillId="0" borderId="19" xfId="0" applyNumberFormat="1" applyFont="1" applyBorder="1" applyAlignment="1" applyProtection="1">
      <alignment horizontal="center" vertical="center" shrinkToFit="1"/>
      <protection locked="0"/>
    </xf>
    <xf numFmtId="179" fontId="32" fillId="0" borderId="20" xfId="0" applyNumberFormat="1" applyFont="1" applyBorder="1" applyAlignment="1" applyProtection="1">
      <alignment horizontal="center" vertical="center" shrinkToFit="1"/>
      <protection locked="0"/>
    </xf>
    <xf numFmtId="179" fontId="23" fillId="33" borderId="16" xfId="0" applyNumberFormat="1" applyFont="1" applyFill="1" applyBorder="1" applyAlignment="1">
      <alignment horizontal="center" vertical="center"/>
    </xf>
    <xf numFmtId="0" fontId="23" fillId="0" borderId="15"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3" fillId="0" borderId="14" xfId="0" applyFont="1" applyBorder="1" applyAlignment="1" applyProtection="1">
      <alignment horizontal="left" vertical="center"/>
      <protection locked="0"/>
    </xf>
    <xf numFmtId="0" fontId="23" fillId="0" borderId="15"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36" fillId="34" borderId="11" xfId="0" applyFont="1" applyFill="1" applyBorder="1" applyAlignment="1">
      <alignment horizontal="center" vertical="center"/>
    </xf>
    <xf numFmtId="0" fontId="44" fillId="34" borderId="11" xfId="0" applyFont="1" applyFill="1" applyBorder="1" applyAlignment="1">
      <alignment horizontal="center" vertical="center" textRotation="255" shrinkToFit="1"/>
    </xf>
    <xf numFmtId="0" fontId="23" fillId="0" borderId="22" xfId="0" applyFont="1" applyBorder="1" applyAlignment="1" applyProtection="1">
      <alignment horizontal="left" vertical="center"/>
      <protection locked="0"/>
    </xf>
    <xf numFmtId="0" fontId="23" fillId="0" borderId="23" xfId="0" applyFont="1" applyBorder="1" applyAlignment="1" applyProtection="1">
      <alignment horizontal="left" vertical="center"/>
      <protection locked="0"/>
    </xf>
    <xf numFmtId="0" fontId="23" fillId="0" borderId="13" xfId="0" applyFont="1" applyBorder="1" applyAlignment="1" applyProtection="1">
      <alignment horizontal="left" vertical="center"/>
      <protection locked="0"/>
    </xf>
    <xf numFmtId="0" fontId="23" fillId="0" borderId="10" xfId="0" applyFont="1" applyBorder="1" applyAlignment="1" applyProtection="1">
      <alignment horizontal="center" vertical="center"/>
      <protection locked="0"/>
    </xf>
    <xf numFmtId="0" fontId="32" fillId="33" borderId="12" xfId="0" applyFont="1" applyFill="1" applyBorder="1" applyAlignment="1">
      <alignment horizontal="center" vertical="center" wrapText="1"/>
    </xf>
    <xf numFmtId="0" fontId="32" fillId="33" borderId="12" xfId="0" applyFont="1" applyFill="1" applyBorder="1" applyAlignment="1">
      <alignment horizontal="center" vertical="center"/>
    </xf>
    <xf numFmtId="0" fontId="23" fillId="0" borderId="15" xfId="0" applyFont="1" applyBorder="1" applyAlignment="1" applyProtection="1">
      <alignment horizontal="center" vertical="center"/>
      <protection locked="0"/>
    </xf>
    <xf numFmtId="0" fontId="23" fillId="0" borderId="32" xfId="0" applyFont="1" applyBorder="1" applyAlignment="1">
      <alignment horizontal="center"/>
    </xf>
    <xf numFmtId="0" fontId="43" fillId="0" borderId="32" xfId="0" applyFont="1" applyBorder="1" applyAlignment="1">
      <alignment horizontal="left" vertical="top"/>
    </xf>
    <xf numFmtId="0" fontId="23" fillId="0" borderId="10" xfId="0" applyFont="1" applyBorder="1" applyAlignment="1">
      <alignment horizontal="center" vertical="center"/>
    </xf>
    <xf numFmtId="0" fontId="23" fillId="33" borderId="12" xfId="0" applyFont="1" applyFill="1" applyBorder="1" applyAlignment="1">
      <alignment horizontal="center" vertical="center"/>
    </xf>
    <xf numFmtId="0" fontId="23" fillId="0" borderId="14" xfId="0" applyFont="1" applyBorder="1" applyAlignment="1">
      <alignment horizontal="center" vertical="center"/>
    </xf>
    <xf numFmtId="0" fontId="23" fillId="0" borderId="14" xfId="0" applyFont="1" applyBorder="1" applyAlignment="1" applyProtection="1">
      <alignment horizontal="center" vertical="center"/>
      <protection locked="0"/>
    </xf>
    <xf numFmtId="0" fontId="23" fillId="33" borderId="22"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36" fillId="34" borderId="24" xfId="0" applyFont="1" applyFill="1" applyBorder="1" applyAlignment="1">
      <alignment horizontal="center" vertical="center" wrapText="1"/>
    </xf>
    <xf numFmtId="0" fontId="36" fillId="34" borderId="25" xfId="0" applyFont="1" applyFill="1" applyBorder="1" applyAlignment="1">
      <alignment horizontal="center" vertical="center" wrapText="1"/>
    </xf>
    <xf numFmtId="0" fontId="36" fillId="34" borderId="26" xfId="0" applyFont="1" applyFill="1" applyBorder="1" applyAlignment="1">
      <alignment horizontal="center" vertical="center" wrapText="1"/>
    </xf>
    <xf numFmtId="0" fontId="41" fillId="33" borderId="27" xfId="0" applyFont="1" applyFill="1" applyBorder="1" applyAlignment="1">
      <alignment vertical="center" wrapText="1"/>
    </xf>
    <xf numFmtId="0" fontId="41" fillId="33" borderId="28" xfId="0" applyFont="1" applyFill="1" applyBorder="1" applyAlignment="1">
      <alignment vertical="center" wrapText="1"/>
    </xf>
    <xf numFmtId="0" fontId="41" fillId="33" borderId="29" xfId="0" applyFont="1" applyFill="1" applyBorder="1" applyAlignment="1">
      <alignment vertical="center" wrapText="1"/>
    </xf>
    <xf numFmtId="0" fontId="47" fillId="0" borderId="0" xfId="0" applyFont="1" applyAlignment="1">
      <alignment horizontal="left" vertical="center"/>
    </xf>
    <xf numFmtId="0" fontId="48" fillId="33" borderId="30" xfId="0" applyFont="1" applyFill="1" applyBorder="1" applyAlignment="1">
      <alignment horizontal="left" vertical="center" wrapText="1"/>
    </xf>
    <xf numFmtId="0" fontId="48" fillId="33" borderId="0" xfId="0" applyFont="1" applyFill="1" applyAlignment="1">
      <alignment horizontal="left" vertical="center" wrapText="1"/>
    </xf>
    <xf numFmtId="0" fontId="48" fillId="33" borderId="31" xfId="0" applyFont="1" applyFill="1" applyBorder="1" applyAlignment="1">
      <alignment horizontal="left" vertical="center" wrapText="1"/>
    </xf>
    <xf numFmtId="0" fontId="22" fillId="0" borderId="12" xfId="0" applyFont="1" applyBorder="1" applyAlignment="1" applyProtection="1">
      <alignment horizontal="left" vertical="center"/>
      <protection locked="0"/>
    </xf>
    <xf numFmtId="0" fontId="24" fillId="38" borderId="21" xfId="0" applyFont="1" applyFill="1" applyBorder="1" applyAlignment="1">
      <alignment horizontal="center" vertical="center"/>
    </xf>
    <xf numFmtId="0" fontId="24" fillId="38" borderId="0" xfId="0" applyFont="1" applyFill="1" applyAlignment="1">
      <alignment horizontal="center" vertical="center"/>
    </xf>
    <xf numFmtId="0" fontId="23" fillId="0" borderId="12" xfId="0" applyFont="1" applyBorder="1" applyAlignment="1" applyProtection="1">
      <alignment horizontal="left"/>
      <protection locked="0"/>
    </xf>
    <xf numFmtId="0" fontId="23" fillId="0" borderId="12" xfId="0" applyFont="1" applyBorder="1" applyAlignment="1" applyProtection="1">
      <alignment horizontal="left" vertical="center"/>
      <protection locked="0"/>
    </xf>
    <xf numFmtId="0" fontId="23" fillId="33" borderId="15" xfId="0" applyFont="1" applyFill="1" applyBorder="1" applyAlignment="1">
      <alignment horizontal="center" vertical="center"/>
    </xf>
    <xf numFmtId="0" fontId="23" fillId="33" borderId="10" xfId="0" applyFont="1" applyFill="1" applyBorder="1" applyAlignment="1">
      <alignment horizontal="center" vertical="center"/>
    </xf>
    <xf numFmtId="0" fontId="23" fillId="33" borderId="14" xfId="0" applyFont="1" applyFill="1" applyBorder="1" applyAlignment="1">
      <alignment horizontal="center" vertical="center"/>
    </xf>
    <xf numFmtId="49" fontId="49" fillId="0" borderId="15" xfId="0" applyNumberFormat="1" applyFont="1" applyBorder="1" applyAlignment="1" applyProtection="1">
      <alignment horizontal="left" vertical="center"/>
      <protection locked="0"/>
    </xf>
    <xf numFmtId="49" fontId="49" fillId="0" borderId="10" xfId="0" applyNumberFormat="1" applyFont="1" applyBorder="1" applyAlignment="1" applyProtection="1">
      <alignment horizontal="left" vertical="center"/>
      <protection locked="0"/>
    </xf>
    <xf numFmtId="49" fontId="49" fillId="0" borderId="14" xfId="0" applyNumberFormat="1" applyFont="1" applyBorder="1" applyAlignment="1" applyProtection="1">
      <alignment horizontal="left" vertical="center"/>
      <protection locked="0"/>
    </xf>
    <xf numFmtId="0" fontId="21" fillId="32" borderId="0" xfId="0" applyFont="1" applyFill="1"/>
    <xf numFmtId="0" fontId="21" fillId="32" borderId="33" xfId="0" applyFont="1" applyFill="1" applyBorder="1" applyAlignment="1">
      <alignment horizontal="center" vertical="center"/>
    </xf>
    <xf numFmtId="0" fontId="21" fillId="32" borderId="34" xfId="0" applyFont="1" applyFill="1" applyBorder="1" applyAlignment="1">
      <alignment horizontal="center" vertical="center"/>
    </xf>
    <xf numFmtId="0" fontId="21" fillId="32" borderId="0" xfId="0" applyFont="1" applyFill="1" applyAlignment="1">
      <alignment horizontal="left"/>
    </xf>
    <xf numFmtId="0" fontId="0" fillId="32" borderId="0" xfId="0" applyFill="1" applyAlignment="1">
      <alignment horizont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A000000}"/>
    <cellStyle name="良い" xfId="43" builtinId="26" customBuiltin="1"/>
  </cellStyles>
  <dxfs count="2">
    <dxf>
      <font>
        <color rgb="FFFF0000"/>
      </font>
    </dxf>
    <dxf>
      <font>
        <color rgb="FFFF000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H$34" noThreeD="1"/>
</file>

<file path=xl/ctrlProps/ctrlProp2.xml><?xml version="1.0" encoding="utf-8"?>
<formControlPr xmlns="http://schemas.microsoft.com/office/spreadsheetml/2009/9/main" objectType="CheckBox" fmlaLink="$AH$32" noThreeD="1"/>
</file>

<file path=xl/ctrlProps/ctrlProp3.xml><?xml version="1.0" encoding="utf-8"?>
<formControlPr xmlns="http://schemas.microsoft.com/office/spreadsheetml/2009/9/main" objectType="CheckBox" fmlaLink="$AH$30" noThreeD="1"/>
</file>

<file path=xl/ctrlProps/ctrlProp4.xml><?xml version="1.0" encoding="utf-8"?>
<formControlPr xmlns="http://schemas.microsoft.com/office/spreadsheetml/2009/9/main" objectType="CheckBox" checked="Checked" fmlaLink="$AH$28" noThreeD="1"/>
</file>

<file path=xl/drawings/_rels/drawing1.xml.rels><?xml version="1.0" encoding="UTF-8" standalone="yes"?>
<Relationships xmlns="http://schemas.openxmlformats.org/package/2006/relationships"><Relationship Id="rId3" Type="http://schemas.openxmlformats.org/officeDocument/2006/relationships/hyperlink" Target="#&#35519;&#26619;&#31080;!A1"/><Relationship Id="rId2" Type="http://schemas.openxmlformats.org/officeDocument/2006/relationships/hyperlink" Target="#&#26222;&#36890;&#22865;&#32004;&#32004;&#27454;!A1"/><Relationship Id="rId1" Type="http://schemas.openxmlformats.org/officeDocument/2006/relationships/image" Target="../media/image1.png"/><Relationship Id="rId4"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hyperlink" Target="https://user.numazu-ct.ac.jp/~tsato/webmap/sphere/coordinates/" TargetMode="External"/></Relationships>
</file>

<file path=xl/drawings/drawing1.xml><?xml version="1.0" encoding="utf-8"?>
<xdr:wsDr xmlns:xdr="http://schemas.openxmlformats.org/drawingml/2006/spreadsheetDrawing" xmlns:a="http://schemas.openxmlformats.org/drawingml/2006/main">
  <xdr:twoCellAnchor>
    <xdr:from>
      <xdr:col>0</xdr:col>
      <xdr:colOff>152400</xdr:colOff>
      <xdr:row>2</xdr:row>
      <xdr:rowOff>190500</xdr:rowOff>
    </xdr:from>
    <xdr:to>
      <xdr:col>30</xdr:col>
      <xdr:colOff>142875</xdr:colOff>
      <xdr:row>5</xdr:row>
      <xdr:rowOff>0</xdr:rowOff>
    </xdr:to>
    <xdr:sp macro="" textlink="">
      <xdr:nvSpPr>
        <xdr:cNvPr id="5122" name="Text Box 2">
          <a:extLst>
            <a:ext uri="{FF2B5EF4-FFF2-40B4-BE49-F238E27FC236}">
              <a16:creationId xmlns:a16="http://schemas.microsoft.com/office/drawing/2014/main" id="{00000000-0008-0000-0000-000002140000}"/>
            </a:ext>
          </a:extLst>
        </xdr:cNvPr>
        <xdr:cNvSpPr txBox="1">
          <a:spLocks noChangeArrowheads="1"/>
        </xdr:cNvSpPr>
      </xdr:nvSpPr>
      <xdr:spPr bwMode="auto">
        <a:xfrm>
          <a:off x="152400" y="590550"/>
          <a:ext cx="9039225" cy="352425"/>
        </a:xfrm>
        <a:prstGeom prst="rect">
          <a:avLst/>
        </a:prstGeom>
        <a:noFill/>
        <a:ln>
          <a:noFill/>
        </a:ln>
      </xdr:spPr>
      <xdr:txBody>
        <a:bodyPr vertOverflow="clip" wrap="square" lIns="36576" tIns="22860" rIns="0" bIns="0" anchor="t"/>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endParaRPr lang="ja-JP" altLang="en-US"/>
        </a:p>
      </xdr:txBody>
    </xdr:sp>
    <xdr:clientData/>
  </xdr:twoCellAnchor>
  <xdr:twoCellAnchor>
    <xdr:from>
      <xdr:col>1</xdr:col>
      <xdr:colOff>152400</xdr:colOff>
      <xdr:row>78</xdr:row>
      <xdr:rowOff>47625</xdr:rowOff>
    </xdr:from>
    <xdr:to>
      <xdr:col>4</xdr:col>
      <xdr:colOff>152400</xdr:colOff>
      <xdr:row>81</xdr:row>
      <xdr:rowOff>152400</xdr:rowOff>
    </xdr:to>
    <xdr:sp macro="" textlink="">
      <xdr:nvSpPr>
        <xdr:cNvPr id="11547" name="Rectangle 11">
          <a:extLst>
            <a:ext uri="{FF2B5EF4-FFF2-40B4-BE49-F238E27FC236}">
              <a16:creationId xmlns:a16="http://schemas.microsoft.com/office/drawing/2014/main" id="{00000000-0008-0000-0000-00001B2D0000}"/>
            </a:ext>
          </a:extLst>
        </xdr:cNvPr>
        <xdr:cNvSpPr>
          <a:spLocks noChangeArrowheads="1"/>
        </xdr:cNvSpPr>
      </xdr:nvSpPr>
      <xdr:spPr bwMode="auto">
        <a:xfrm>
          <a:off x="361950" y="13173075"/>
          <a:ext cx="914400" cy="704850"/>
        </a:xfrm>
        <a:prstGeom prst="rect">
          <a:avLst/>
        </a:prstGeom>
        <a:solidFill>
          <a:srgbClr val="FFFFFF"/>
        </a:solidFill>
        <a:ln w="9525">
          <a:solidFill>
            <a:srgbClr val="000000"/>
          </a:solidFill>
          <a:miter lim="800000"/>
          <a:headEnd/>
          <a:tailEnd/>
        </a:ln>
      </xdr:spPr>
    </xdr:sp>
    <xdr:clientData/>
  </xdr:twoCellAnchor>
  <xdr:twoCellAnchor>
    <xdr:from>
      <xdr:col>1</xdr:col>
      <xdr:colOff>152400</xdr:colOff>
      <xdr:row>76</xdr:row>
      <xdr:rowOff>95250</xdr:rowOff>
    </xdr:from>
    <xdr:to>
      <xdr:col>4</xdr:col>
      <xdr:colOff>152400</xdr:colOff>
      <xdr:row>77</xdr:row>
      <xdr:rowOff>95250</xdr:rowOff>
    </xdr:to>
    <xdr:sp macro="" textlink="">
      <xdr:nvSpPr>
        <xdr:cNvPr id="1036" name="Rectangle 12">
          <a:extLst>
            <a:ext uri="{FF2B5EF4-FFF2-40B4-BE49-F238E27FC236}">
              <a16:creationId xmlns:a16="http://schemas.microsoft.com/office/drawing/2014/main" id="{00000000-0008-0000-0000-00000C040000}"/>
            </a:ext>
          </a:extLst>
        </xdr:cNvPr>
        <xdr:cNvSpPr>
          <a:spLocks noChangeArrowheads="1"/>
        </xdr:cNvSpPr>
      </xdr:nvSpPr>
      <xdr:spPr bwMode="auto">
        <a:xfrm>
          <a:off x="361950" y="11410950"/>
          <a:ext cx="914400" cy="1714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受　  付</a:t>
          </a:r>
        </a:p>
      </xdr:txBody>
    </xdr:sp>
    <xdr:clientData/>
  </xdr:twoCellAnchor>
  <xdr:twoCellAnchor>
    <xdr:from>
      <xdr:col>1</xdr:col>
      <xdr:colOff>190500</xdr:colOff>
      <xdr:row>75</xdr:row>
      <xdr:rowOff>95250</xdr:rowOff>
    </xdr:from>
    <xdr:to>
      <xdr:col>4</xdr:col>
      <xdr:colOff>133350</xdr:colOff>
      <xdr:row>76</xdr:row>
      <xdr:rowOff>95250</xdr:rowOff>
    </xdr:to>
    <xdr:sp macro="" textlink="">
      <xdr:nvSpPr>
        <xdr:cNvPr id="1037" name="Rectangle 13">
          <a:extLst>
            <a:ext uri="{FF2B5EF4-FFF2-40B4-BE49-F238E27FC236}">
              <a16:creationId xmlns:a16="http://schemas.microsoft.com/office/drawing/2014/main" id="{00000000-0008-0000-0000-00000D040000}"/>
            </a:ext>
          </a:extLst>
        </xdr:cNvPr>
        <xdr:cNvSpPr>
          <a:spLocks noChangeArrowheads="1"/>
        </xdr:cNvSpPr>
      </xdr:nvSpPr>
      <xdr:spPr bwMode="auto">
        <a:xfrm>
          <a:off x="400050" y="11563350"/>
          <a:ext cx="857250" cy="1714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（弊社使用欄）</a:t>
          </a:r>
        </a:p>
      </xdr:txBody>
    </xdr:sp>
    <xdr:clientData/>
  </xdr:twoCellAnchor>
  <xdr:twoCellAnchor>
    <xdr:from>
      <xdr:col>1</xdr:col>
      <xdr:colOff>19050</xdr:colOff>
      <xdr:row>65</xdr:row>
      <xdr:rowOff>133350</xdr:rowOff>
    </xdr:from>
    <xdr:to>
      <xdr:col>30</xdr:col>
      <xdr:colOff>190500</xdr:colOff>
      <xdr:row>72</xdr:row>
      <xdr:rowOff>57150</xdr:rowOff>
    </xdr:to>
    <xdr:sp macro="" textlink="">
      <xdr:nvSpPr>
        <xdr:cNvPr id="5126" name="Text Box 14">
          <a:extLst>
            <a:ext uri="{FF2B5EF4-FFF2-40B4-BE49-F238E27FC236}">
              <a16:creationId xmlns:a16="http://schemas.microsoft.com/office/drawing/2014/main" id="{00000000-0008-0000-0000-000006140000}"/>
            </a:ext>
          </a:extLst>
        </xdr:cNvPr>
        <xdr:cNvSpPr txBox="1">
          <a:spLocks noChangeArrowheads="1"/>
        </xdr:cNvSpPr>
      </xdr:nvSpPr>
      <xdr:spPr bwMode="auto">
        <a:xfrm>
          <a:off x="228600" y="10229850"/>
          <a:ext cx="9010650" cy="1123950"/>
        </a:xfrm>
        <a:prstGeom prst="rect">
          <a:avLst/>
        </a:prstGeom>
        <a:noFill/>
        <a:ln>
          <a:noFill/>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≪個人情報の取り扱いについて≫ ご記入いただきました個人情報は、</a:t>
          </a:r>
        </a:p>
        <a:p>
          <a:pPr algn="l" rtl="0">
            <a:lnSpc>
              <a:spcPts val="1100"/>
            </a:lnSpc>
            <a:defRPr sz="1000"/>
          </a:pPr>
          <a:r>
            <a:rPr lang="ja-JP" altLang="en-US" sz="900" b="0" i="0" u="none" strike="noStrike" baseline="0">
              <a:solidFill>
                <a:srgbClr val="000000"/>
              </a:solidFill>
              <a:latin typeface="ＭＳ Ｐゴシック"/>
              <a:ea typeface="ＭＳ Ｐゴシック"/>
            </a:rPr>
            <a:t>ご注文手続きと、弊社からの製品およびサービスのご案内に使用させていただく場合がございます。</a:t>
          </a:r>
        </a:p>
        <a:p>
          <a:pPr algn="l" rtl="0">
            <a:lnSpc>
              <a:spcPts val="1100"/>
            </a:lnSpc>
            <a:defRPr sz="1000"/>
          </a:pPr>
          <a:r>
            <a:rPr lang="ja-JP" altLang="en-US" sz="900" b="0" i="0" u="none" strike="noStrike" baseline="0">
              <a:solidFill>
                <a:srgbClr val="000000"/>
              </a:solidFill>
              <a:latin typeface="ＭＳ Ｐゴシック"/>
              <a:ea typeface="ＭＳ Ｐゴシック"/>
            </a:rPr>
            <a:t>正当な理由がある場合を除き、無断で第三者に提供することはございません。</a:t>
          </a:r>
        </a:p>
        <a:p>
          <a:pPr algn="l" rtl="0">
            <a:lnSpc>
              <a:spcPts val="1100"/>
            </a:lnSpc>
            <a:defRPr sz="1000"/>
          </a:pPr>
          <a:r>
            <a:rPr lang="ja-JP" altLang="en-US" sz="900" b="0" i="0" u="none" strike="noStrike" baseline="0">
              <a:solidFill>
                <a:srgbClr val="000000"/>
              </a:solidFill>
              <a:latin typeface="ＭＳ Ｐゴシック"/>
              <a:ea typeface="ＭＳ Ｐゴシック"/>
            </a:rPr>
            <a:t>ご不明な点は下記までお問い合わせください。</a:t>
          </a:r>
          <a:endParaRPr lang="ja-JP" altLang="en-US"/>
        </a:p>
      </xdr:txBody>
    </xdr:sp>
    <xdr:clientData/>
  </xdr:twoCellAnchor>
  <xdr:twoCellAnchor>
    <xdr:from>
      <xdr:col>1</xdr:col>
      <xdr:colOff>9525</xdr:colOff>
      <xdr:row>69</xdr:row>
      <xdr:rowOff>114300</xdr:rowOff>
    </xdr:from>
    <xdr:to>
      <xdr:col>17</xdr:col>
      <xdr:colOff>295275</xdr:colOff>
      <xdr:row>73</xdr:row>
      <xdr:rowOff>38100</xdr:rowOff>
    </xdr:to>
    <xdr:sp macro="" textlink="">
      <xdr:nvSpPr>
        <xdr:cNvPr id="1039" name="Text Box 15">
          <a:extLst>
            <a:ext uri="{FF2B5EF4-FFF2-40B4-BE49-F238E27FC236}">
              <a16:creationId xmlns:a16="http://schemas.microsoft.com/office/drawing/2014/main" id="{00000000-0008-0000-0000-00000F040000}"/>
            </a:ext>
          </a:extLst>
        </xdr:cNvPr>
        <xdr:cNvSpPr txBox="1">
          <a:spLocks noChangeArrowheads="1"/>
        </xdr:cNvSpPr>
      </xdr:nvSpPr>
      <xdr:spPr bwMode="auto">
        <a:xfrm>
          <a:off x="219075" y="10067925"/>
          <a:ext cx="55340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申込書送り先　E-Mail： </a:t>
          </a:r>
          <a:r>
            <a:rPr lang="en-US" altLang="ja-JP" sz="1600" b="1" i="0" u="none" strike="noStrike" baseline="0">
              <a:solidFill>
                <a:srgbClr val="000000"/>
              </a:solidFill>
              <a:latin typeface="ＭＳ Ｐゴシック"/>
              <a:ea typeface="ＭＳ Ｐゴシック"/>
            </a:rPr>
            <a:t>kiyomasa</a:t>
          </a:r>
          <a:r>
            <a:rPr lang="ja-JP" altLang="en-US" sz="1600" b="1" i="0" u="none" strike="noStrike" baseline="0">
              <a:solidFill>
                <a:srgbClr val="000000"/>
              </a:solidFill>
              <a:latin typeface="ＭＳ Ｐゴシック"/>
              <a:ea typeface="ＭＳ Ｐゴシック"/>
            </a:rPr>
            <a:t>@lbw.jp</a:t>
          </a:r>
          <a:endParaRPr lang="ja-JP" altLang="en-US"/>
        </a:p>
      </xdr:txBody>
    </xdr:sp>
    <xdr:clientData/>
  </xdr:twoCellAnchor>
  <xdr:twoCellAnchor>
    <xdr:from>
      <xdr:col>1</xdr:col>
      <xdr:colOff>152400</xdr:colOff>
      <xdr:row>77</xdr:row>
      <xdr:rowOff>85725</xdr:rowOff>
    </xdr:from>
    <xdr:to>
      <xdr:col>4</xdr:col>
      <xdr:colOff>152400</xdr:colOff>
      <xdr:row>78</xdr:row>
      <xdr:rowOff>85725</xdr:rowOff>
    </xdr:to>
    <xdr:sp macro="" textlink="">
      <xdr:nvSpPr>
        <xdr:cNvPr id="1066" name="Rectangle 42">
          <a:extLst>
            <a:ext uri="{FF2B5EF4-FFF2-40B4-BE49-F238E27FC236}">
              <a16:creationId xmlns:a16="http://schemas.microsoft.com/office/drawing/2014/main" id="{00000000-0008-0000-0000-00002A040000}"/>
            </a:ext>
          </a:extLst>
        </xdr:cNvPr>
        <xdr:cNvSpPr>
          <a:spLocks noChangeArrowheads="1"/>
        </xdr:cNvSpPr>
      </xdr:nvSpPr>
      <xdr:spPr bwMode="auto">
        <a:xfrm>
          <a:off x="361950" y="11572875"/>
          <a:ext cx="914400" cy="171450"/>
        </a:xfrm>
        <a:prstGeom prst="rect">
          <a:avLst/>
        </a:prstGeom>
        <a:solidFill>
          <a:srgbClr val="FFFFFF"/>
        </a:solidFill>
        <a:ln w="9525">
          <a:solidFill>
            <a:srgbClr val="000000"/>
          </a:solidFill>
          <a:miter lim="800000"/>
          <a:headEnd/>
          <a:tailEnd/>
        </a:ln>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Ｐゴシック"/>
              <a:ea typeface="ＭＳ Ｐゴシック"/>
            </a:rPr>
            <a:t>月　　　　日</a:t>
          </a:r>
        </a:p>
      </xdr:txBody>
    </xdr:sp>
    <xdr:clientData/>
  </xdr:twoCellAnchor>
  <xdr:twoCellAnchor>
    <xdr:from>
      <xdr:col>0</xdr:col>
      <xdr:colOff>200025</xdr:colOff>
      <xdr:row>62</xdr:row>
      <xdr:rowOff>85725</xdr:rowOff>
    </xdr:from>
    <xdr:to>
      <xdr:col>30</xdr:col>
      <xdr:colOff>161925</xdr:colOff>
      <xdr:row>67</xdr:row>
      <xdr:rowOff>95250</xdr:rowOff>
    </xdr:to>
    <xdr:sp macro="" textlink="">
      <xdr:nvSpPr>
        <xdr:cNvPr id="5218" name="Text Box 14">
          <a:extLst>
            <a:ext uri="{FF2B5EF4-FFF2-40B4-BE49-F238E27FC236}">
              <a16:creationId xmlns:a16="http://schemas.microsoft.com/office/drawing/2014/main" id="{00000000-0008-0000-0000-000062140000}"/>
            </a:ext>
          </a:extLst>
        </xdr:cNvPr>
        <xdr:cNvSpPr txBox="1">
          <a:spLocks noChangeArrowheads="1"/>
        </xdr:cNvSpPr>
      </xdr:nvSpPr>
      <xdr:spPr bwMode="auto">
        <a:xfrm>
          <a:off x="200025" y="9667875"/>
          <a:ext cx="9010650" cy="8667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※お支払いについて</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弊社から別途請求書を送付いたしますので、お振込みにてお願い致します。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なお、お振込の際の振込み手数料は、お客様にてご負担頂きますようお願い申し上げます。</a:t>
          </a:r>
          <a:endParaRPr lang="ja-JP" altLang="en-US"/>
        </a:p>
      </xdr:txBody>
    </xdr:sp>
    <xdr:clientData/>
  </xdr:twoCellAnchor>
  <xdr:twoCellAnchor>
    <xdr:from>
      <xdr:col>19</xdr:col>
      <xdr:colOff>171450</xdr:colOff>
      <xdr:row>53</xdr:row>
      <xdr:rowOff>38100</xdr:rowOff>
    </xdr:from>
    <xdr:to>
      <xdr:col>30</xdr:col>
      <xdr:colOff>9525</xdr:colOff>
      <xdr:row>73</xdr:row>
      <xdr:rowOff>114300</xdr:rowOff>
    </xdr:to>
    <xdr:grpSp>
      <xdr:nvGrpSpPr>
        <xdr:cNvPr id="11555" name="Group 105">
          <a:extLst>
            <a:ext uri="{FF2B5EF4-FFF2-40B4-BE49-F238E27FC236}">
              <a16:creationId xmlns:a16="http://schemas.microsoft.com/office/drawing/2014/main" id="{00000000-0008-0000-0000-0000232D0000}"/>
            </a:ext>
          </a:extLst>
        </xdr:cNvPr>
        <xdr:cNvGrpSpPr>
          <a:grpSpLocks/>
        </xdr:cNvGrpSpPr>
      </xdr:nvGrpSpPr>
      <xdr:grpSpPr bwMode="auto">
        <a:xfrm>
          <a:off x="5830421" y="8677835"/>
          <a:ext cx="3166222" cy="3673289"/>
          <a:chOff x="622" y="882"/>
          <a:chExt cx="335" cy="355"/>
        </a:xfrm>
      </xdr:grpSpPr>
      <xdr:pic>
        <xdr:nvPicPr>
          <xdr:cNvPr id="11560" name="Picture 103" descr="フロー">
            <a:extLst>
              <a:ext uri="{FF2B5EF4-FFF2-40B4-BE49-F238E27FC236}">
                <a16:creationId xmlns:a16="http://schemas.microsoft.com/office/drawing/2014/main" id="{00000000-0008-0000-0000-0000282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 y="909"/>
            <a:ext cx="318" cy="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224" name="Text Box 14">
            <a:extLst>
              <a:ext uri="{FF2B5EF4-FFF2-40B4-BE49-F238E27FC236}">
                <a16:creationId xmlns:a16="http://schemas.microsoft.com/office/drawing/2014/main" id="{00000000-0008-0000-0000-000068140000}"/>
              </a:ext>
            </a:extLst>
          </xdr:cNvPr>
          <xdr:cNvSpPr txBox="1">
            <a:spLocks noChangeArrowheads="1"/>
          </xdr:cNvSpPr>
        </xdr:nvSpPr>
        <xdr:spPr bwMode="auto">
          <a:xfrm>
            <a:off x="622" y="882"/>
            <a:ext cx="335" cy="31"/>
          </a:xfrm>
          <a:prstGeom prst="rect">
            <a:avLst/>
          </a:prstGeom>
          <a:solidFill>
            <a:srgbClr val="3366FF"/>
          </a:solidFill>
          <a:ln>
            <a:noFill/>
          </a:ln>
        </xdr:spPr>
        <xdr:txBody>
          <a:bodyPr vertOverflow="clip" wrap="square" lIns="27432" tIns="18288" rIns="0" bIns="0" anchor="ctr"/>
          <a:lstStyle/>
          <a:p>
            <a:pPr algn="ctr" rtl="0">
              <a:defRPr sz="1000"/>
            </a:pPr>
            <a:r>
              <a:rPr lang="ja-JP" altLang="en-US" sz="1400" b="0" i="0" u="none" strike="noStrike" baseline="0">
                <a:solidFill>
                  <a:srgbClr val="FFFFFF"/>
                </a:solidFill>
                <a:latin typeface="ＭＳ Ｐゴシック"/>
                <a:ea typeface="ＭＳ Ｐゴシック"/>
              </a:rPr>
              <a:t>お申込からレポート提供までのフロー</a:t>
            </a:r>
            <a:endParaRPr lang="ja-JP" altLang="en-US" sz="1000" b="0" i="0" u="none" strike="noStrike" baseline="0">
              <a:solidFill>
                <a:srgbClr val="FFFFFF"/>
              </a:solidFill>
              <a:latin typeface="ＭＳ Ｐゴシック"/>
              <a:ea typeface="ＭＳ Ｐゴシック"/>
            </a:endParaRPr>
          </a:p>
          <a:p>
            <a:pPr algn="ctr" rtl="0">
              <a:defRPr sz="1000"/>
            </a:pPr>
            <a:endParaRPr lang="ja-JP" altLang="en-US"/>
          </a:p>
        </xdr:txBody>
      </xdr:sp>
    </xdr:grpSp>
    <xdr:clientData/>
  </xdr:twoCellAnchor>
  <xdr:twoCellAnchor>
    <xdr:from>
      <xdr:col>22</xdr:col>
      <xdr:colOff>123825</xdr:colOff>
      <xdr:row>8</xdr:row>
      <xdr:rowOff>114300</xdr:rowOff>
    </xdr:from>
    <xdr:to>
      <xdr:col>28</xdr:col>
      <xdr:colOff>180975</xdr:colOff>
      <xdr:row>11</xdr:row>
      <xdr:rowOff>76200</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bwMode="auto">
        <a:xfrm>
          <a:off x="6734175" y="1533525"/>
          <a:ext cx="1885950" cy="390525"/>
        </a:xfrm>
        <a:prstGeom prst="rect">
          <a:avLst/>
        </a:prstGeom>
        <a:solidFill>
          <a:schemeClr val="bg2">
            <a:lumMod val="75000"/>
          </a:schemeClr>
        </a:solidFill>
        <a:ln w="9525" cap="flat" cmpd="sng" algn="ctr">
          <a:noFill/>
          <a:prstDash val="solid"/>
          <a:round/>
          <a:headEnd type="none" w="med" len="med"/>
          <a:tailEnd type="none" w="med" len="med"/>
        </a:ln>
        <a:effectLst>
          <a:outerShdw blurRad="44450" dist="27940" dir="5400000" algn="ctr">
            <a:srgbClr val="000000">
              <a:alpha val="32000"/>
            </a:srgbClr>
          </a:outerShdw>
        </a:effectLst>
        <a:scene3d>
          <a:camera prst="obliqueTopRight"/>
          <a:lightRig rig="soft" dir="t"/>
        </a:scene3d>
        <a:sp3d extrusionH="254000" contourW="6350" prstMaterial="matte">
          <a:extrusionClr>
            <a:schemeClr val="bg2">
              <a:lumMod val="50000"/>
            </a:schemeClr>
          </a:extrusionClr>
        </a:sp3d>
      </xdr:spPr>
      <xdr:txBody>
        <a:bodyPr vertOverflow="clip" horzOverflow="clip" wrap="square" lIns="18288" tIns="0" rIns="0" bIns="0" rtlCol="0" anchor="ctr" upright="1"/>
        <a:lstStyle/>
        <a:p>
          <a:pPr algn="ctr"/>
          <a:r>
            <a:rPr kumimoji="1" lang="ja-JP" altLang="en-US" sz="1200"/>
            <a:t>普通契約約款を確認する</a:t>
          </a:r>
        </a:p>
      </xdr:txBody>
    </xdr:sp>
    <xdr:clientData/>
  </xdr:twoCellAnchor>
  <xdr:twoCellAnchor>
    <xdr:from>
      <xdr:col>6</xdr:col>
      <xdr:colOff>209550</xdr:colOff>
      <xdr:row>77</xdr:row>
      <xdr:rowOff>161925</xdr:rowOff>
    </xdr:from>
    <xdr:to>
      <xdr:col>12</xdr:col>
      <xdr:colOff>266700</xdr:colOff>
      <xdr:row>80</xdr:row>
      <xdr:rowOff>38100</xdr:rowOff>
    </xdr:to>
    <xdr:sp macro="" textlink="">
      <xdr:nvSpPr>
        <xdr:cNvPr id="32" name="正方形/長方形 31">
          <a:hlinkClick xmlns:r="http://schemas.openxmlformats.org/officeDocument/2006/relationships" r:id="rId3"/>
          <a:extLst>
            <a:ext uri="{FF2B5EF4-FFF2-40B4-BE49-F238E27FC236}">
              <a16:creationId xmlns:a16="http://schemas.microsoft.com/office/drawing/2014/main" id="{00000000-0008-0000-0000-000020000000}"/>
            </a:ext>
          </a:extLst>
        </xdr:cNvPr>
        <xdr:cNvSpPr/>
      </xdr:nvSpPr>
      <xdr:spPr bwMode="auto">
        <a:xfrm>
          <a:off x="1943100" y="12344400"/>
          <a:ext cx="1885950" cy="390525"/>
        </a:xfrm>
        <a:prstGeom prst="rect">
          <a:avLst/>
        </a:prstGeom>
        <a:solidFill>
          <a:schemeClr val="bg2">
            <a:lumMod val="75000"/>
          </a:schemeClr>
        </a:solidFill>
        <a:ln w="9525" cap="flat" cmpd="sng" algn="ctr">
          <a:noFill/>
          <a:prstDash val="solid"/>
          <a:round/>
          <a:headEnd type="none" w="med" len="med"/>
          <a:tailEnd type="none" w="med" len="med"/>
        </a:ln>
        <a:effectLst>
          <a:outerShdw blurRad="44450" dist="27940" dir="5400000" algn="ctr">
            <a:srgbClr val="000000">
              <a:alpha val="32000"/>
            </a:srgbClr>
          </a:outerShdw>
        </a:effectLst>
        <a:scene3d>
          <a:camera prst="obliqueTopRight"/>
          <a:lightRig rig="soft" dir="t"/>
        </a:scene3d>
        <a:sp3d extrusionH="254000" contourW="6350" prstMaterial="matte">
          <a:extrusionClr>
            <a:schemeClr val="bg2">
              <a:lumMod val="50000"/>
            </a:schemeClr>
          </a:extrusionClr>
        </a:sp3d>
      </xdr:spPr>
      <xdr:txBody>
        <a:bodyPr vertOverflow="clip" horzOverflow="clip" wrap="square" lIns="18288" tIns="0" rIns="0" bIns="0" rtlCol="0" anchor="ctr" upright="1"/>
        <a:lstStyle/>
        <a:p>
          <a:pPr algn="ctr"/>
          <a:r>
            <a:rPr kumimoji="1" lang="ja-JP" altLang="en-US" sz="1200"/>
            <a:t>次へ　調査票入力</a:t>
          </a:r>
        </a:p>
      </xdr:txBody>
    </xdr:sp>
    <xdr:clientData/>
  </xdr:twoCellAnchor>
  <mc:AlternateContent xmlns:mc="http://schemas.openxmlformats.org/markup-compatibility/2006">
    <mc:Choice xmlns:a14="http://schemas.microsoft.com/office/drawing/2010/main" Requires="a14">
      <xdr:twoCellAnchor>
        <xdr:from>
          <xdr:col>8</xdr:col>
          <xdr:colOff>142875</xdr:colOff>
          <xdr:row>33</xdr:row>
          <xdr:rowOff>9525</xdr:rowOff>
        </xdr:from>
        <xdr:to>
          <xdr:col>11</xdr:col>
          <xdr:colOff>38100</xdr:colOff>
          <xdr:row>34</xdr:row>
          <xdr:rowOff>19050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30</xdr:row>
          <xdr:rowOff>190500</xdr:rowOff>
        </xdr:from>
        <xdr:to>
          <xdr:col>9</xdr:col>
          <xdr:colOff>133350</xdr:colOff>
          <xdr:row>33</xdr:row>
          <xdr:rowOff>28575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29</xdr:row>
          <xdr:rowOff>0</xdr:rowOff>
        </xdr:from>
        <xdr:to>
          <xdr:col>9</xdr:col>
          <xdr:colOff>114300</xdr:colOff>
          <xdr:row>30</xdr:row>
          <xdr:rowOff>19050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26</xdr:row>
          <xdr:rowOff>190500</xdr:rowOff>
        </xdr:from>
        <xdr:to>
          <xdr:col>9</xdr:col>
          <xdr:colOff>190500</xdr:colOff>
          <xdr:row>28</xdr:row>
          <xdr:rowOff>0</xdr:rowOff>
        </xdr:to>
        <xdr:sp macro="" textlink="">
          <xdr:nvSpPr>
            <xdr:cNvPr id="10723" name="Check Box 2531" hidden="1">
              <a:extLst>
                <a:ext uri="{63B3BB69-23CF-44E3-9099-C40C66FF867C}">
                  <a14:compatExt spid="_x0000_s10723"/>
                </a:ext>
                <a:ext uri="{FF2B5EF4-FFF2-40B4-BE49-F238E27FC236}">
                  <a16:creationId xmlns:a16="http://schemas.microsoft.com/office/drawing/2014/main" id="{00000000-0008-0000-0000-0000E329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666699" mc:Ignorable="a14" a14:legacySpreadsheetColorIndex="54"/>
                  </a:solidFill>
                  <a:miter lim="800000"/>
                  <a:headEnd/>
                  <a:tailEnd/>
                </a14:hiddenLine>
              </a:ext>
            </a:extLst>
          </xdr:spPr>
        </xdr:sp>
        <xdr:clientData fLocksWithSheet="0"/>
      </xdr:twoCellAnchor>
    </mc:Choice>
    <mc:Fallback/>
  </mc:AlternateContent>
  <xdr:twoCellAnchor>
    <xdr:from>
      <xdr:col>20</xdr:col>
      <xdr:colOff>17370</xdr:colOff>
      <xdr:row>58</xdr:row>
      <xdr:rowOff>188260</xdr:rowOff>
    </xdr:from>
    <xdr:to>
      <xdr:col>24</xdr:col>
      <xdr:colOff>152401</xdr:colOff>
      <xdr:row>60</xdr:row>
      <xdr:rowOff>170330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85841" y="9430872"/>
          <a:ext cx="1246654" cy="25997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kiyomasa@lbw.jp</a:t>
          </a:r>
          <a:endParaRPr kumimoji="1" lang="ja-JP" altLang="en-US" sz="1100"/>
        </a:p>
      </xdr:txBody>
    </xdr:sp>
    <xdr:clientData/>
  </xdr:twoCellAnchor>
  <xdr:twoCellAnchor editAs="oneCell">
    <xdr:from>
      <xdr:col>15</xdr:col>
      <xdr:colOff>100853</xdr:colOff>
      <xdr:row>26</xdr:row>
      <xdr:rowOff>56030</xdr:rowOff>
    </xdr:from>
    <xdr:to>
      <xdr:col>30</xdr:col>
      <xdr:colOff>136150</xdr:colOff>
      <xdr:row>51</xdr:row>
      <xdr:rowOff>191620</xdr:rowOff>
    </xdr:to>
    <xdr:pic>
      <xdr:nvPicPr>
        <xdr:cNvPr id="149" name="図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49588" y="4403912"/>
          <a:ext cx="4573680" cy="4024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66675</xdr:colOff>
      <xdr:row>26</xdr:row>
      <xdr:rowOff>180975</xdr:rowOff>
    </xdr:from>
    <xdr:to>
      <xdr:col>30</xdr:col>
      <xdr:colOff>28575</xdr:colOff>
      <xdr:row>50</xdr:row>
      <xdr:rowOff>142875</xdr:rowOff>
    </xdr:to>
    <xdr:sp macro="" textlink="">
      <xdr:nvSpPr>
        <xdr:cNvPr id="10725" name="AutoShape 2533">
          <a:extLst>
            <a:ext uri="{FF2B5EF4-FFF2-40B4-BE49-F238E27FC236}">
              <a16:creationId xmlns:a16="http://schemas.microsoft.com/office/drawing/2014/main" id="{00000000-0008-0000-0000-0000E5290000}"/>
            </a:ext>
          </a:extLst>
        </xdr:cNvPr>
        <xdr:cNvSpPr>
          <a:spLocks noChangeAspect="1" noChangeArrowheads="1"/>
        </xdr:cNvSpPr>
      </xdr:nvSpPr>
      <xdr:spPr bwMode="auto">
        <a:xfrm>
          <a:off x="4543425" y="4495800"/>
          <a:ext cx="453390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57150</xdr:colOff>
      <xdr:row>5</xdr:row>
      <xdr:rowOff>57150</xdr:rowOff>
    </xdr:from>
    <xdr:to>
      <xdr:col>18</xdr:col>
      <xdr:colOff>2647950</xdr:colOff>
      <xdr:row>6</xdr:row>
      <xdr:rowOff>133350</xdr:rowOff>
    </xdr:to>
    <xdr:sp macro="" textlink="">
      <xdr:nvSpPr>
        <xdr:cNvPr id="6146" name="Rectangle 1">
          <a:hlinkClick xmlns:r="http://schemas.openxmlformats.org/officeDocument/2006/relationships" r:id="rId1"/>
          <a:extLst>
            <a:ext uri="{FF2B5EF4-FFF2-40B4-BE49-F238E27FC236}">
              <a16:creationId xmlns:a16="http://schemas.microsoft.com/office/drawing/2014/main" id="{00000000-0008-0000-0100-000002180000}"/>
            </a:ext>
          </a:extLst>
        </xdr:cNvPr>
        <xdr:cNvSpPr>
          <a:spLocks noChangeArrowheads="1"/>
        </xdr:cNvSpPr>
      </xdr:nvSpPr>
      <xdr:spPr bwMode="auto">
        <a:xfrm>
          <a:off x="6877050" y="1428750"/>
          <a:ext cx="2590800" cy="266700"/>
        </a:xfrm>
        <a:prstGeom prst="rect">
          <a:avLst/>
        </a:prstGeom>
        <a:solidFill>
          <a:srgbClr val="002060"/>
        </a:solidFill>
        <a:ln>
          <a:noFill/>
        </a:ln>
        <a:effectLst>
          <a:prstShdw prst="shdw17" dist="17961" dir="2700000">
            <a:srgbClr val="737373"/>
          </a:prstShdw>
        </a:effectLst>
      </xdr:spPr>
      <xdr:txBody>
        <a:bodyPr vertOverflow="clip" wrap="square" lIns="36576" tIns="22860" rIns="36576" bIns="22860" anchor="ctr"/>
        <a:lstStyle/>
        <a:p>
          <a:pPr algn="ctr" rtl="0">
            <a:defRPr sz="1000"/>
          </a:pPr>
          <a:r>
            <a:rPr lang="ja-JP" altLang="en-US" sz="1100" b="1" i="0" u="none" strike="noStrike" baseline="0">
              <a:solidFill>
                <a:schemeClr val="bg1"/>
              </a:solidFill>
              <a:latin typeface="ＭＳ Ｐゴシック"/>
              <a:ea typeface="ＭＳ Ｐゴシック"/>
            </a:rPr>
            <a:t>google geocordingで緯度経度検索</a:t>
          </a:r>
          <a:endParaRPr lang="ja-JP" altLang="en-US">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kensetsu.lbw.jp/presear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E99"/>
  <sheetViews>
    <sheetView tabSelected="1" zoomScale="85" zoomScaleNormal="85" zoomScaleSheetLayoutView="100" workbookViewId="0">
      <selection activeCell="B10" sqref="B10:C10"/>
    </sheetView>
  </sheetViews>
  <sheetFormatPr defaultColWidth="9" defaultRowHeight="15.75" x14ac:dyDescent="0.25"/>
  <cols>
    <col min="1" max="1" width="2.75" style="13" customWidth="1"/>
    <col min="2" max="30" width="4" style="13" customWidth="1"/>
    <col min="31" max="31" width="5" style="13" customWidth="1"/>
    <col min="32" max="32" width="5" style="9" customWidth="1"/>
    <col min="33" max="33" width="11.25" style="10" customWidth="1"/>
    <col min="34" max="34" width="13" style="10" bestFit="1" customWidth="1"/>
    <col min="35" max="35" width="9.625" style="10" customWidth="1"/>
    <col min="36" max="36" width="7.25" style="10" customWidth="1"/>
    <col min="37" max="43" width="5" style="10" customWidth="1"/>
    <col min="44" max="46" width="9" style="10"/>
    <col min="47" max="47" width="9" style="82"/>
    <col min="48" max="49" width="9" style="53"/>
    <col min="50" max="54" width="9" style="12"/>
    <col min="55" max="16384" width="9" style="13"/>
  </cols>
  <sheetData>
    <row r="1" spans="1:42" ht="15.75" customHeight="1" x14ac:dyDescent="0.25">
      <c r="A1" s="89" t="str">
        <f ca="1">IF(AH3=1,AH5,AH6)</f>
        <v>気象災害リスク事前調査 ハザード・プレサーチ　申込書　企業情報</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90"/>
      <c r="AF1" s="9" t="s">
        <v>89</v>
      </c>
      <c r="AG1" s="9" t="s">
        <v>70</v>
      </c>
      <c r="AH1" s="77">
        <v>46477</v>
      </c>
      <c r="AJ1" s="10" t="s">
        <v>20</v>
      </c>
      <c r="AK1" s="10" t="s">
        <v>21</v>
      </c>
      <c r="AL1" s="10" t="s">
        <v>22</v>
      </c>
      <c r="AN1" s="10" t="s">
        <v>211</v>
      </c>
      <c r="AP1" s="10" t="s">
        <v>212</v>
      </c>
    </row>
    <row r="2" spans="1:42" ht="15.75" customHeight="1" x14ac:dyDescent="0.2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90"/>
      <c r="AF2" s="9" t="s">
        <v>75</v>
      </c>
      <c r="AG2" s="9" t="s">
        <v>67</v>
      </c>
      <c r="AH2" s="54">
        <f ca="1">TODAY()</f>
        <v>46204</v>
      </c>
      <c r="AJ2" s="10" t="s">
        <v>5</v>
      </c>
      <c r="AK2" s="10" t="s">
        <v>5</v>
      </c>
      <c r="AL2" s="10" t="s">
        <v>5</v>
      </c>
      <c r="AN2" s="53" t="str">
        <f>CONCATENATE(AN3,AN4,AN5,AN4,AN6)</f>
        <v>2016/選択/選択</v>
      </c>
      <c r="AP2" s="10" t="str">
        <f>CONCATENATE(AP3,AP4,AP5,AP4,AP6,AP7,AP8,AP4,AP9)</f>
        <v>=B13/選択/選択～選択/選択</v>
      </c>
    </row>
    <row r="3" spans="1:42" ht="20.100000000000001" customHeight="1" x14ac:dyDescent="0.45">
      <c r="A3" s="14"/>
      <c r="B3" s="14"/>
      <c r="C3" s="14"/>
      <c r="D3" s="14"/>
      <c r="E3" s="14"/>
      <c r="F3" s="14"/>
      <c r="G3" s="14"/>
      <c r="H3" s="14"/>
      <c r="I3" s="14"/>
      <c r="J3" s="14"/>
      <c r="K3" s="14"/>
      <c r="L3" s="14"/>
      <c r="M3" s="14"/>
      <c r="N3" s="14"/>
      <c r="O3" s="14"/>
      <c r="P3" s="14"/>
      <c r="Q3" s="14"/>
      <c r="R3" s="14"/>
      <c r="S3" s="14"/>
      <c r="T3" s="14"/>
      <c r="U3" s="14"/>
      <c r="V3" s="14"/>
      <c r="W3" s="14"/>
      <c r="X3" s="100" t="s">
        <v>225</v>
      </c>
      <c r="Y3" s="100"/>
      <c r="Z3" s="100"/>
      <c r="AA3" s="100"/>
      <c r="AB3" s="100"/>
      <c r="AC3" s="100"/>
      <c r="AD3" s="100"/>
      <c r="AE3" s="100"/>
      <c r="AF3" s="15"/>
      <c r="AH3" s="10">
        <f ca="1">IF(AH1&gt;=AH2,1,0)</f>
        <v>1</v>
      </c>
      <c r="AJ3" s="10">
        <v>2026</v>
      </c>
      <c r="AK3" s="10">
        <v>1</v>
      </c>
      <c r="AL3" s="10">
        <v>1</v>
      </c>
      <c r="AN3" s="10">
        <v>2016</v>
      </c>
      <c r="AP3" s="17" t="s">
        <v>214</v>
      </c>
    </row>
    <row r="4" spans="1:42" ht="15.75" customHeight="1" x14ac:dyDescent="0.2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6"/>
      <c r="AG4" s="10" t="str">
        <f>IF(OR(E10=1,E10=3,E10=5,E10=7,E10=8,E10=10,E10=12),"31日","30日")</f>
        <v>30日</v>
      </c>
      <c r="AH4" s="10" t="b">
        <f ca="1">IF(AH3=1,A1=AH5,A1=AH6)</f>
        <v>1</v>
      </c>
      <c r="AJ4" s="10">
        <v>2027</v>
      </c>
      <c r="AK4" s="10">
        <v>2</v>
      </c>
      <c r="AL4" s="10">
        <v>2</v>
      </c>
      <c r="AN4" s="10" t="s">
        <v>213</v>
      </c>
      <c r="AP4" s="10" t="s">
        <v>213</v>
      </c>
    </row>
    <row r="5" spans="1:42" ht="7.5" customHeight="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6"/>
      <c r="AG5" s="10" t="str">
        <f>IF(OR(E13=1,E13=3,E13=5,E13=7,E13=8,E13=10,E13=12),"31日","30日")</f>
        <v>30日</v>
      </c>
      <c r="AH5" s="10" t="s">
        <v>220</v>
      </c>
      <c r="AK5" s="10">
        <v>3</v>
      </c>
      <c r="AL5" s="10">
        <v>3</v>
      </c>
      <c r="AN5" s="17" t="str">
        <f>E10</f>
        <v>選択</v>
      </c>
      <c r="AP5" s="17" t="str">
        <f>E13</f>
        <v>選択</v>
      </c>
    </row>
    <row r="6" spans="1:42" ht="20.100000000000001" customHeight="1" thickBot="1" x14ac:dyDescent="0.3">
      <c r="A6" s="14"/>
      <c r="B6" s="14" t="s">
        <v>23</v>
      </c>
      <c r="C6" s="14"/>
      <c r="D6" s="96" t="s">
        <v>223</v>
      </c>
      <c r="E6" s="97"/>
      <c r="F6" s="97"/>
      <c r="G6" s="97"/>
      <c r="H6" s="97"/>
      <c r="I6" s="97"/>
      <c r="J6" s="97"/>
      <c r="K6" s="97"/>
      <c r="L6" s="97"/>
      <c r="M6" s="97"/>
      <c r="N6" s="97"/>
      <c r="O6" s="97"/>
      <c r="P6" s="97"/>
      <c r="Q6" s="97"/>
      <c r="R6" s="97"/>
      <c r="S6" s="98"/>
      <c r="T6" s="14" t="s">
        <v>45</v>
      </c>
      <c r="U6" s="84" t="str">
        <f>IF(D6="","左側空欄に名称を入力して下さい","")</f>
        <v/>
      </c>
      <c r="V6" s="84"/>
      <c r="W6" s="84"/>
      <c r="X6" s="84"/>
      <c r="Y6" s="84"/>
      <c r="Z6" s="84"/>
      <c r="AA6" s="84"/>
      <c r="AB6" s="84"/>
      <c r="AC6" s="84"/>
      <c r="AD6" s="84"/>
      <c r="AE6" s="16"/>
      <c r="AF6" s="9" t="str">
        <f>IF(D6="","0","1")</f>
        <v>1</v>
      </c>
      <c r="AG6" s="10" t="str">
        <f>IF(OR(L13=1,L13=3,L13=5,L13=7,L13=8,L13=10,L13=12),"31日","30日")</f>
        <v>30日</v>
      </c>
      <c r="AH6" s="17" t="s">
        <v>219</v>
      </c>
      <c r="AK6" s="10">
        <v>4</v>
      </c>
      <c r="AL6" s="10">
        <v>4</v>
      </c>
      <c r="AN6" s="17" t="str">
        <f>H10</f>
        <v>選択</v>
      </c>
      <c r="AP6" s="17" t="str">
        <f>H13</f>
        <v>選択</v>
      </c>
    </row>
    <row r="7" spans="1:42" x14ac:dyDescent="0.25">
      <c r="A7" s="14"/>
      <c r="B7" s="14" t="s">
        <v>34</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6"/>
      <c r="AG7" s="18"/>
      <c r="AK7" s="10">
        <v>5</v>
      </c>
      <c r="AL7" s="10">
        <v>5</v>
      </c>
      <c r="AP7" s="10" t="s">
        <v>33</v>
      </c>
    </row>
    <row r="8" spans="1:42" ht="5.0999999999999996" customHeight="1"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6"/>
      <c r="AG8" s="19"/>
      <c r="AK8" s="10">
        <v>6</v>
      </c>
      <c r="AL8" s="10">
        <v>6</v>
      </c>
      <c r="AP8" s="17" t="str">
        <f>L13</f>
        <v>選択</v>
      </c>
    </row>
    <row r="9" spans="1:42" ht="16.5" thickBot="1" x14ac:dyDescent="0.3">
      <c r="A9" s="14"/>
      <c r="B9" s="14" t="s">
        <v>24</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6"/>
      <c r="AG9" s="19"/>
      <c r="AK9" s="10">
        <v>7</v>
      </c>
      <c r="AL9" s="10">
        <v>7</v>
      </c>
      <c r="AP9" s="17" t="str">
        <f>O13</f>
        <v>選択</v>
      </c>
    </row>
    <row r="10" spans="1:42" ht="15.75" customHeight="1" thickBot="1" x14ac:dyDescent="0.3">
      <c r="A10" s="14"/>
      <c r="B10" s="94">
        <v>2026</v>
      </c>
      <c r="C10" s="95"/>
      <c r="D10" s="14" t="s">
        <v>20</v>
      </c>
      <c r="E10" s="91" t="s">
        <v>5</v>
      </c>
      <c r="F10" s="93"/>
      <c r="G10" s="14" t="s">
        <v>21</v>
      </c>
      <c r="H10" s="91" t="s">
        <v>5</v>
      </c>
      <c r="I10" s="93"/>
      <c r="J10" s="14" t="s">
        <v>22</v>
      </c>
      <c r="K10" s="14"/>
      <c r="L10" s="88"/>
      <c r="M10" s="88"/>
      <c r="N10" s="88"/>
      <c r="O10" s="88"/>
      <c r="P10" s="14"/>
      <c r="Q10" s="99"/>
      <c r="R10" s="99"/>
      <c r="S10" s="99"/>
      <c r="T10" s="99"/>
      <c r="U10" s="14"/>
      <c r="V10" s="14"/>
      <c r="W10" s="14"/>
      <c r="X10" s="14"/>
      <c r="Y10" s="14"/>
      <c r="Z10" s="14"/>
      <c r="AA10" s="14"/>
      <c r="AB10" s="14"/>
      <c r="AC10" s="14"/>
      <c r="AD10" s="14"/>
      <c r="AE10" s="16"/>
      <c r="AG10" s="19">
        <v>43251</v>
      </c>
      <c r="AH10" s="54"/>
      <c r="AK10" s="10">
        <v>8</v>
      </c>
      <c r="AL10" s="10">
        <v>8</v>
      </c>
    </row>
    <row r="11" spans="1:42" ht="5.0999999999999996" customHeight="1" x14ac:dyDescent="0.2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6"/>
      <c r="AG11" s="19"/>
      <c r="AK11" s="10">
        <v>9</v>
      </c>
      <c r="AL11" s="10">
        <v>9</v>
      </c>
    </row>
    <row r="12" spans="1:42" ht="16.5" thickBot="1" x14ac:dyDescent="0.3">
      <c r="A12" s="14"/>
      <c r="B12" s="14" t="s">
        <v>210</v>
      </c>
      <c r="C12" s="14"/>
      <c r="D12" s="14"/>
      <c r="E12" s="14"/>
      <c r="F12" s="14"/>
      <c r="G12" s="14"/>
      <c r="H12" s="14"/>
      <c r="I12" s="14"/>
      <c r="J12" s="14"/>
      <c r="K12" s="14"/>
      <c r="L12" s="14"/>
      <c r="M12" s="14"/>
      <c r="N12" s="14"/>
      <c r="O12" s="14"/>
      <c r="P12" s="14"/>
      <c r="Q12" s="14"/>
      <c r="R12" s="14"/>
      <c r="S12" s="14"/>
      <c r="T12" s="14"/>
      <c r="U12" s="20"/>
      <c r="V12" s="14"/>
      <c r="W12" s="14"/>
      <c r="X12" s="14"/>
      <c r="Y12" s="14"/>
      <c r="Z12" s="14"/>
      <c r="AA12" s="14"/>
      <c r="AB12" s="14"/>
      <c r="AC12" s="14"/>
      <c r="AD12" s="14"/>
      <c r="AE12" s="16"/>
      <c r="AG12" s="17"/>
      <c r="AK12" s="10">
        <v>10</v>
      </c>
      <c r="AL12" s="10">
        <v>10</v>
      </c>
    </row>
    <row r="13" spans="1:42" ht="15.75" customHeight="1" thickBot="1" x14ac:dyDescent="0.3">
      <c r="A13" s="14"/>
      <c r="B13" s="91">
        <v>2026</v>
      </c>
      <c r="C13" s="92"/>
      <c r="D13" s="14" t="s">
        <v>20</v>
      </c>
      <c r="E13" s="91" t="s">
        <v>5</v>
      </c>
      <c r="F13" s="92"/>
      <c r="G13" s="14" t="s">
        <v>21</v>
      </c>
      <c r="H13" s="91" t="s">
        <v>5</v>
      </c>
      <c r="I13" s="93"/>
      <c r="J13" s="14" t="s">
        <v>22</v>
      </c>
      <c r="K13" s="14" t="s">
        <v>33</v>
      </c>
      <c r="L13" s="91" t="s">
        <v>5</v>
      </c>
      <c r="M13" s="93"/>
      <c r="N13" s="14" t="s">
        <v>21</v>
      </c>
      <c r="O13" s="91" t="s">
        <v>5</v>
      </c>
      <c r="P13" s="93"/>
      <c r="Q13" s="14" t="s">
        <v>22</v>
      </c>
      <c r="R13" s="14"/>
      <c r="S13" s="14"/>
      <c r="T13" s="14"/>
      <c r="U13" s="14"/>
      <c r="V13" s="14"/>
      <c r="W13" s="14"/>
      <c r="X13" s="14"/>
      <c r="Y13" s="14"/>
      <c r="Z13" s="14"/>
      <c r="AA13" s="14"/>
      <c r="AB13" s="14"/>
      <c r="AC13" s="14"/>
      <c r="AD13" s="14"/>
      <c r="AE13" s="16"/>
      <c r="AK13" s="10">
        <v>11</v>
      </c>
      <c r="AL13" s="10">
        <v>11</v>
      </c>
    </row>
    <row r="14" spans="1:42" ht="5.0999999999999996" customHeight="1" x14ac:dyDescent="0.2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6"/>
      <c r="AK14" s="10">
        <v>12</v>
      </c>
      <c r="AL14" s="10">
        <v>12</v>
      </c>
    </row>
    <row r="15" spans="1:42" ht="16.5" thickBot="1" x14ac:dyDescent="0.3">
      <c r="A15" s="14"/>
      <c r="B15" s="14" t="s">
        <v>25</v>
      </c>
      <c r="C15" s="14"/>
      <c r="D15" s="14"/>
      <c r="E15" s="14"/>
      <c r="F15" s="14"/>
      <c r="G15" s="14"/>
      <c r="H15" s="14"/>
      <c r="I15" s="14"/>
      <c r="J15" s="14" t="s">
        <v>35</v>
      </c>
      <c r="K15" s="14"/>
      <c r="L15" s="14"/>
      <c r="M15" s="14"/>
      <c r="N15" s="14"/>
      <c r="O15" s="14"/>
      <c r="P15" s="14"/>
      <c r="Q15" s="14"/>
      <c r="R15" s="14" t="s">
        <v>26</v>
      </c>
      <c r="S15" s="14"/>
      <c r="T15" s="14"/>
      <c r="U15" s="14"/>
      <c r="V15" s="16"/>
      <c r="W15" s="14"/>
      <c r="X15" s="14"/>
      <c r="Y15" s="14"/>
      <c r="Z15" s="14" t="s">
        <v>217</v>
      </c>
      <c r="AA15" s="14"/>
      <c r="AB15" s="14"/>
      <c r="AC15" s="14"/>
      <c r="AD15" s="14"/>
      <c r="AE15" s="16"/>
      <c r="AG15" s="21"/>
      <c r="AL15" s="10">
        <v>13</v>
      </c>
    </row>
    <row r="16" spans="1:42" ht="15.75" customHeight="1" thickBot="1" x14ac:dyDescent="0.3">
      <c r="A16" s="14"/>
      <c r="B16" s="85"/>
      <c r="C16" s="86"/>
      <c r="D16" s="86"/>
      <c r="E16" s="86"/>
      <c r="F16" s="86"/>
      <c r="G16" s="86"/>
      <c r="H16" s="87"/>
      <c r="I16" s="14"/>
      <c r="J16" s="85"/>
      <c r="K16" s="86"/>
      <c r="L16" s="86"/>
      <c r="M16" s="86"/>
      <c r="N16" s="86"/>
      <c r="O16" s="86"/>
      <c r="P16" s="87"/>
      <c r="Q16" s="14"/>
      <c r="R16" s="85"/>
      <c r="S16" s="86"/>
      <c r="T16" s="86"/>
      <c r="U16" s="86"/>
      <c r="V16" s="86"/>
      <c r="W16" s="86"/>
      <c r="X16" s="87"/>
      <c r="Y16" s="14"/>
      <c r="Z16" s="85"/>
      <c r="AA16" s="86"/>
      <c r="AB16" s="86"/>
      <c r="AC16" s="86"/>
      <c r="AD16" s="87"/>
      <c r="AE16" s="16"/>
      <c r="AG16" s="21"/>
      <c r="AL16" s="10">
        <v>14</v>
      </c>
    </row>
    <row r="17" spans="1:57" ht="5.0999999999999996" customHeigh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6"/>
      <c r="AG17" s="21"/>
      <c r="AL17" s="10">
        <v>15</v>
      </c>
    </row>
    <row r="18" spans="1:57" ht="16.5" thickBot="1" x14ac:dyDescent="0.3">
      <c r="A18" s="14"/>
      <c r="B18" s="14" t="s">
        <v>27</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6"/>
      <c r="AG18" s="9"/>
      <c r="AL18" s="10">
        <v>16</v>
      </c>
    </row>
    <row r="19" spans="1:57" ht="15.75" customHeight="1" thickBot="1" x14ac:dyDescent="0.3">
      <c r="A19" s="14"/>
      <c r="B19" s="85"/>
      <c r="C19" s="86"/>
      <c r="D19" s="86"/>
      <c r="E19" s="86"/>
      <c r="F19" s="86"/>
      <c r="G19" s="86"/>
      <c r="H19" s="86"/>
      <c r="I19" s="86"/>
      <c r="J19" s="86"/>
      <c r="K19" s="86"/>
      <c r="L19" s="86"/>
      <c r="M19" s="86"/>
      <c r="N19" s="86"/>
      <c r="O19" s="86"/>
      <c r="P19" s="86"/>
      <c r="Q19" s="86"/>
      <c r="R19" s="86"/>
      <c r="S19" s="86"/>
      <c r="T19" s="87"/>
      <c r="U19" s="14"/>
      <c r="V19" s="14"/>
      <c r="W19" s="14"/>
      <c r="X19" s="14"/>
      <c r="Y19" s="14"/>
      <c r="Z19" s="14"/>
      <c r="AA19" s="14"/>
      <c r="AB19" s="14"/>
      <c r="AC19" s="14"/>
      <c r="AD19" s="14"/>
      <c r="AE19" s="16"/>
      <c r="AG19" s="22"/>
      <c r="AL19" s="10">
        <v>17</v>
      </c>
    </row>
    <row r="20" spans="1:57" ht="5.0999999999999996" customHeight="1"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6"/>
      <c r="AL20" s="10">
        <v>18</v>
      </c>
    </row>
    <row r="21" spans="1:57" ht="16.5" thickBot="1" x14ac:dyDescent="0.3">
      <c r="A21" s="14"/>
      <c r="B21" s="14" t="s">
        <v>46</v>
      </c>
      <c r="C21" s="14"/>
      <c r="D21" s="14"/>
      <c r="E21" s="14"/>
      <c r="F21" s="14"/>
      <c r="G21" s="14"/>
      <c r="H21" s="14"/>
      <c r="I21" s="14"/>
      <c r="J21" s="14" t="s">
        <v>43</v>
      </c>
      <c r="K21" s="14"/>
      <c r="L21" s="14"/>
      <c r="M21" s="14"/>
      <c r="N21" s="14"/>
      <c r="O21" s="14"/>
      <c r="P21" s="14" t="s">
        <v>44</v>
      </c>
      <c r="Q21" s="14"/>
      <c r="R21" s="14"/>
      <c r="S21" s="14"/>
      <c r="T21" s="14"/>
      <c r="U21" s="14"/>
      <c r="V21" s="14"/>
      <c r="W21" s="14"/>
      <c r="X21" s="14"/>
      <c r="Y21" s="14"/>
      <c r="Z21" s="14"/>
      <c r="AA21" s="14"/>
      <c r="AB21" s="14"/>
      <c r="AC21" s="14"/>
      <c r="AD21" s="14"/>
      <c r="AE21" s="16"/>
      <c r="AG21" s="23"/>
      <c r="AL21" s="10">
        <v>19</v>
      </c>
    </row>
    <row r="22" spans="1:57" ht="15.75" customHeight="1" thickBot="1" x14ac:dyDescent="0.3">
      <c r="A22" s="14"/>
      <c r="B22" s="127"/>
      <c r="C22" s="86"/>
      <c r="D22" s="86"/>
      <c r="E22" s="86"/>
      <c r="F22" s="86"/>
      <c r="G22" s="86"/>
      <c r="H22" s="87"/>
      <c r="I22" s="14"/>
      <c r="J22" s="85"/>
      <c r="K22" s="86"/>
      <c r="L22" s="86"/>
      <c r="M22" s="86"/>
      <c r="N22" s="87"/>
      <c r="O22" s="14"/>
      <c r="P22" s="85"/>
      <c r="Q22" s="86"/>
      <c r="R22" s="86"/>
      <c r="S22" s="86"/>
      <c r="T22" s="87"/>
      <c r="U22" s="14"/>
      <c r="V22" s="88"/>
      <c r="W22" s="88"/>
      <c r="X22" s="88"/>
      <c r="Y22" s="88"/>
      <c r="Z22" s="88"/>
      <c r="AA22" s="14"/>
      <c r="AB22" s="14"/>
      <c r="AC22" s="14"/>
      <c r="AD22" s="14"/>
      <c r="AE22" s="16"/>
      <c r="AL22" s="10">
        <v>20</v>
      </c>
    </row>
    <row r="23" spans="1:57" ht="5.0999999999999996" customHeight="1"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6"/>
      <c r="AL23" s="10">
        <v>21</v>
      </c>
    </row>
    <row r="24" spans="1:57" ht="16.5" thickBot="1" x14ac:dyDescent="0.3">
      <c r="A24" s="14"/>
      <c r="B24" s="14" t="s">
        <v>71</v>
      </c>
      <c r="C24" s="14"/>
      <c r="D24" s="14"/>
      <c r="E24" s="14"/>
      <c r="F24" s="14"/>
      <c r="G24" s="14"/>
      <c r="H24" s="14"/>
      <c r="I24" s="14"/>
      <c r="J24" s="14"/>
      <c r="K24" s="14"/>
      <c r="L24" s="14"/>
      <c r="M24" s="14"/>
      <c r="N24" s="14"/>
      <c r="O24" s="14"/>
      <c r="P24" s="14" t="s">
        <v>28</v>
      </c>
      <c r="Q24" s="14"/>
      <c r="R24" s="14"/>
      <c r="S24" s="14"/>
      <c r="T24" s="14"/>
      <c r="U24" s="14"/>
      <c r="V24" s="14"/>
      <c r="W24" s="14"/>
      <c r="X24" s="14"/>
      <c r="Y24" s="14"/>
      <c r="Z24" s="14"/>
      <c r="AA24" s="14"/>
      <c r="AB24" s="14"/>
      <c r="AC24" s="14"/>
      <c r="AD24" s="14"/>
      <c r="AE24" s="16"/>
      <c r="AL24" s="10">
        <v>22</v>
      </c>
    </row>
    <row r="25" spans="1:57" ht="15.75" customHeight="1" thickBot="1" x14ac:dyDescent="0.3">
      <c r="A25" s="14"/>
      <c r="B25" s="124"/>
      <c r="C25" s="125"/>
      <c r="D25" s="125"/>
      <c r="E25" s="125"/>
      <c r="F25" s="125"/>
      <c r="G25" s="125"/>
      <c r="H25" s="125"/>
      <c r="I25" s="125"/>
      <c r="J25" s="125"/>
      <c r="K25" s="125"/>
      <c r="L25" s="125"/>
      <c r="M25" s="125"/>
      <c r="N25" s="126"/>
      <c r="O25" s="14"/>
      <c r="P25" s="124"/>
      <c r="Q25" s="128"/>
      <c r="R25" s="128"/>
      <c r="S25" s="128"/>
      <c r="T25" s="128"/>
      <c r="U25" s="128"/>
      <c r="V25" s="128"/>
      <c r="W25" s="128"/>
      <c r="X25" s="128"/>
      <c r="Y25" s="128"/>
      <c r="Z25" s="128"/>
      <c r="AA25" s="128"/>
      <c r="AB25" s="128"/>
      <c r="AC25" s="128"/>
      <c r="AD25" s="129"/>
      <c r="AE25" s="16"/>
      <c r="AL25" s="10">
        <v>23</v>
      </c>
    </row>
    <row r="26" spans="1:57" ht="9.9499999999999993" customHeight="1"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6"/>
      <c r="AL26" s="10">
        <v>24</v>
      </c>
    </row>
    <row r="27" spans="1:57" ht="15.75" customHeight="1" thickBot="1" x14ac:dyDescent="0.3">
      <c r="A27" s="14"/>
      <c r="B27" s="24" t="s">
        <v>48</v>
      </c>
      <c r="C27" s="14"/>
      <c r="D27" s="14"/>
      <c r="E27" s="14"/>
      <c r="F27" s="14"/>
      <c r="G27" s="14"/>
      <c r="H27" s="14"/>
      <c r="I27" s="14"/>
      <c r="J27" s="14"/>
      <c r="K27" s="14"/>
      <c r="L27" s="20"/>
      <c r="M27" s="20"/>
      <c r="N27" s="20"/>
      <c r="O27" s="14"/>
      <c r="P27" s="20"/>
      <c r="Q27" s="20"/>
      <c r="R27" s="14"/>
      <c r="S27" s="14"/>
      <c r="T27" s="14"/>
      <c r="U27" s="14"/>
      <c r="V27" s="14"/>
      <c r="W27" s="14"/>
      <c r="X27" s="14"/>
      <c r="Y27" s="14"/>
      <c r="Z27" s="14"/>
      <c r="AA27" s="14"/>
      <c r="AB27" s="14"/>
      <c r="AC27" s="14"/>
      <c r="AD27" s="14"/>
      <c r="AE27" s="14"/>
      <c r="AF27" s="25"/>
      <c r="AG27" s="25"/>
      <c r="AI27" s="9"/>
      <c r="AL27" s="10">
        <v>25</v>
      </c>
      <c r="AU27" s="81"/>
      <c r="AV27" s="10"/>
      <c r="AW27" s="10"/>
      <c r="BC27" s="12"/>
      <c r="BD27" s="12"/>
      <c r="BE27" s="12"/>
    </row>
    <row r="28" spans="1:57" ht="15.75" customHeight="1" thickBot="1" x14ac:dyDescent="0.3">
      <c r="A28" s="14"/>
      <c r="B28" s="133" t="s">
        <v>83</v>
      </c>
      <c r="C28" s="134"/>
      <c r="D28" s="134"/>
      <c r="E28" s="134"/>
      <c r="F28" s="134"/>
      <c r="G28" s="134"/>
      <c r="H28" s="135"/>
      <c r="I28" s="14"/>
      <c r="J28" s="20"/>
      <c r="K28" s="14"/>
      <c r="L28" s="14"/>
      <c r="M28" s="14"/>
      <c r="N28" s="14"/>
      <c r="O28" s="14"/>
      <c r="P28" s="14"/>
      <c r="Q28" s="14"/>
      <c r="R28" s="14"/>
      <c r="S28" s="14"/>
      <c r="T28" s="14"/>
      <c r="U28" s="14"/>
      <c r="V28" s="14"/>
      <c r="W28" s="14"/>
      <c r="X28" s="14"/>
      <c r="Y28" s="14"/>
      <c r="Z28" s="14"/>
      <c r="AA28" s="14"/>
      <c r="AB28" s="14"/>
      <c r="AC28" s="14"/>
      <c r="AD28" s="16"/>
      <c r="AE28" s="26"/>
      <c r="AF28" s="10">
        <f>IF(AH28,1,0)</f>
        <v>1</v>
      </c>
      <c r="AH28" s="78" t="b">
        <v>1</v>
      </c>
      <c r="AI28" s="10">
        <f>IF(AND(AF28=0,AF30=0),0,9)</f>
        <v>9</v>
      </c>
      <c r="AL28" s="10">
        <v>26</v>
      </c>
      <c r="BB28" s="13"/>
    </row>
    <row r="29" spans="1:57" ht="3" customHeight="1" thickBot="1" x14ac:dyDescent="0.3">
      <c r="A29" s="14"/>
      <c r="B29" s="27"/>
      <c r="C29" s="27"/>
      <c r="D29" s="27"/>
      <c r="E29" s="27"/>
      <c r="F29" s="27"/>
      <c r="G29" s="27"/>
      <c r="H29" s="27"/>
      <c r="I29" s="28"/>
      <c r="J29" s="28"/>
      <c r="K29" s="27"/>
      <c r="L29" s="14"/>
      <c r="M29" s="14"/>
      <c r="N29" s="14"/>
      <c r="O29" s="14"/>
      <c r="P29" s="14"/>
      <c r="Q29" s="14"/>
      <c r="R29" s="14"/>
      <c r="S29" s="14"/>
      <c r="T29" s="14"/>
      <c r="U29" s="14"/>
      <c r="V29" s="14"/>
      <c r="W29" s="14"/>
      <c r="X29" s="14"/>
      <c r="Y29" s="14"/>
      <c r="Z29" s="14"/>
      <c r="AA29" s="14"/>
      <c r="AB29" s="14"/>
      <c r="AC29" s="14"/>
      <c r="AD29" s="16"/>
      <c r="AE29" s="26"/>
      <c r="AF29" s="10"/>
      <c r="AL29" s="10">
        <v>27</v>
      </c>
      <c r="BB29" s="13"/>
    </row>
    <row r="30" spans="1:57" ht="15.75" customHeight="1" thickBot="1" x14ac:dyDescent="0.3">
      <c r="A30" s="14"/>
      <c r="B30" s="133" t="s">
        <v>84</v>
      </c>
      <c r="C30" s="134"/>
      <c r="D30" s="134"/>
      <c r="E30" s="134"/>
      <c r="F30" s="134"/>
      <c r="G30" s="134"/>
      <c r="H30" s="135"/>
      <c r="I30" s="14"/>
      <c r="J30" s="20"/>
      <c r="K30" s="14"/>
      <c r="L30" s="14"/>
      <c r="M30" s="14"/>
      <c r="N30" s="14"/>
      <c r="O30" s="14"/>
      <c r="P30" s="14"/>
      <c r="Q30" s="14"/>
      <c r="R30" s="14"/>
      <c r="S30" s="14"/>
      <c r="T30" s="14"/>
      <c r="U30" s="14"/>
      <c r="V30" s="14"/>
      <c r="W30" s="14"/>
      <c r="X30" s="14"/>
      <c r="Y30" s="14"/>
      <c r="Z30" s="14"/>
      <c r="AA30" s="14"/>
      <c r="AB30" s="14"/>
      <c r="AC30" s="14"/>
      <c r="AD30" s="16"/>
      <c r="AE30" s="26"/>
      <c r="AF30" s="10">
        <f>IF(AH30,1,0)</f>
        <v>0</v>
      </c>
      <c r="AH30" s="78" t="b">
        <v>0</v>
      </c>
      <c r="AL30" s="10">
        <v>28</v>
      </c>
      <c r="BB30" s="13"/>
    </row>
    <row r="31" spans="1:57" ht="15.75" customHeight="1" thickBot="1" x14ac:dyDescent="0.3">
      <c r="A31" s="14"/>
      <c r="B31" s="24" t="s">
        <v>78</v>
      </c>
      <c r="C31" s="29"/>
      <c r="D31" s="29"/>
      <c r="E31" s="29"/>
      <c r="F31" s="29"/>
      <c r="G31" s="29"/>
      <c r="H31" s="29"/>
      <c r="I31" s="29"/>
      <c r="J31" s="29"/>
      <c r="K31" s="29"/>
      <c r="L31" s="14"/>
      <c r="M31" s="20"/>
      <c r="N31" s="14"/>
      <c r="O31" s="14"/>
      <c r="P31" s="14"/>
      <c r="Q31" s="14"/>
      <c r="R31" s="14"/>
      <c r="S31" s="14"/>
      <c r="T31" s="14"/>
      <c r="U31" s="14"/>
      <c r="V31" s="14"/>
      <c r="W31" s="14"/>
      <c r="X31" s="14"/>
      <c r="Y31" s="14"/>
      <c r="Z31" s="14"/>
      <c r="AA31" s="14"/>
      <c r="AB31" s="14"/>
      <c r="AC31" s="14"/>
      <c r="AD31" s="16"/>
      <c r="AE31" s="26"/>
      <c r="AF31" s="30"/>
      <c r="AL31" s="10">
        <v>29</v>
      </c>
      <c r="BB31" s="13"/>
    </row>
    <row r="32" spans="1:57" ht="15.75" customHeight="1" thickBot="1" x14ac:dyDescent="0.3">
      <c r="A32" s="14"/>
      <c r="B32" s="136" t="s">
        <v>79</v>
      </c>
      <c r="C32" s="137"/>
      <c r="D32" s="137"/>
      <c r="E32" s="137"/>
      <c r="F32" s="137"/>
      <c r="G32" s="137"/>
      <c r="H32" s="138"/>
      <c r="I32" s="14"/>
      <c r="J32" s="20"/>
      <c r="K32" s="14"/>
      <c r="L32" s="14"/>
      <c r="M32" s="14"/>
      <c r="N32" s="14"/>
      <c r="O32" s="14"/>
      <c r="P32" s="14"/>
      <c r="Q32" s="14"/>
      <c r="R32" s="14"/>
      <c r="S32" s="14"/>
      <c r="T32" s="14"/>
      <c r="U32" s="14"/>
      <c r="V32" s="14"/>
      <c r="W32" s="14"/>
      <c r="X32" s="14"/>
      <c r="Y32" s="14"/>
      <c r="Z32" s="14"/>
      <c r="AA32" s="14"/>
      <c r="AB32" s="14"/>
      <c r="AC32" s="14"/>
      <c r="AD32" s="16"/>
      <c r="AE32" s="26"/>
      <c r="AF32" s="10">
        <f>IF(AH32,1,0)</f>
        <v>0</v>
      </c>
      <c r="AG32" s="10">
        <f>IF($AF$32=1,20000,130000)</f>
        <v>130000</v>
      </c>
      <c r="AH32" s="78" t="b">
        <v>0</v>
      </c>
      <c r="AL32" s="10">
        <v>30</v>
      </c>
      <c r="BB32" s="13"/>
    </row>
    <row r="33" spans="1:57" ht="3" customHeight="1" thickBot="1" x14ac:dyDescent="0.3">
      <c r="A33" s="14"/>
      <c r="B33" s="31"/>
      <c r="C33" s="31"/>
      <c r="D33" s="31"/>
      <c r="E33" s="31"/>
      <c r="F33" s="31"/>
      <c r="G33" s="31"/>
      <c r="H33" s="31"/>
      <c r="I33" s="31"/>
      <c r="J33" s="31"/>
      <c r="K33" s="31"/>
      <c r="L33" s="14"/>
      <c r="M33" s="14"/>
      <c r="N33" s="14"/>
      <c r="O33" s="14"/>
      <c r="P33" s="14"/>
      <c r="Q33" s="14"/>
      <c r="R33" s="14"/>
      <c r="S33" s="14"/>
      <c r="T33" s="14"/>
      <c r="U33" s="14"/>
      <c r="V33" s="14"/>
      <c r="W33" s="14"/>
      <c r="X33" s="14"/>
      <c r="Y33" s="14"/>
      <c r="Z33" s="14"/>
      <c r="AA33" s="14"/>
      <c r="AB33" s="14"/>
      <c r="AC33" s="14"/>
      <c r="AD33" s="14"/>
      <c r="AE33" s="14"/>
      <c r="AF33" s="25"/>
      <c r="AH33" s="9"/>
      <c r="AI33" s="30"/>
      <c r="AL33" s="10">
        <v>31</v>
      </c>
      <c r="AU33" s="81"/>
      <c r="AV33" s="10"/>
      <c r="BC33" s="12"/>
      <c r="BD33" s="12"/>
    </row>
    <row r="34" spans="1:57" ht="15.75" customHeight="1" thickBot="1" x14ac:dyDescent="0.3">
      <c r="A34" s="14"/>
      <c r="B34" s="130" t="s">
        <v>80</v>
      </c>
      <c r="C34" s="131"/>
      <c r="D34" s="131"/>
      <c r="E34" s="131"/>
      <c r="F34" s="131"/>
      <c r="G34" s="131"/>
      <c r="H34" s="132"/>
      <c r="I34" s="14"/>
      <c r="J34" s="20"/>
      <c r="K34" s="14"/>
      <c r="L34" s="14"/>
      <c r="M34" s="14"/>
      <c r="N34" s="14"/>
      <c r="O34" s="14"/>
      <c r="P34" s="14"/>
      <c r="Q34" s="14"/>
      <c r="R34" s="14"/>
      <c r="S34" s="14"/>
      <c r="T34" s="14"/>
      <c r="U34" s="14"/>
      <c r="V34" s="14"/>
      <c r="W34" s="14"/>
      <c r="X34" s="14"/>
      <c r="Y34" s="14"/>
      <c r="Z34" s="14"/>
      <c r="AA34" s="14"/>
      <c r="AB34" s="14"/>
      <c r="AC34" s="14"/>
      <c r="AD34" s="16"/>
      <c r="AE34" s="26"/>
      <c r="AF34" s="10">
        <f>IF(AH34,1,0)</f>
        <v>1</v>
      </c>
      <c r="AG34" s="10">
        <f>IF($AF$34=1,130000,0)</f>
        <v>130000</v>
      </c>
      <c r="AH34" s="78" t="b">
        <v>1</v>
      </c>
      <c r="BB34" s="13"/>
    </row>
    <row r="35" spans="1:57" ht="15.75" customHeight="1" x14ac:dyDescent="0.25">
      <c r="A35" s="14"/>
      <c r="B35" s="24" t="s">
        <v>29</v>
      </c>
      <c r="C35" s="29"/>
      <c r="D35" s="29"/>
      <c r="E35" s="29"/>
      <c r="F35" s="29"/>
      <c r="G35" s="29"/>
      <c r="H35" s="29"/>
      <c r="I35" s="29"/>
      <c r="J35" s="29"/>
      <c r="K35" s="29"/>
      <c r="L35" s="14"/>
      <c r="M35" s="14"/>
      <c r="N35" s="14"/>
      <c r="O35" s="14"/>
      <c r="P35" s="14"/>
      <c r="Q35" s="14"/>
      <c r="R35" s="14"/>
      <c r="S35" s="14"/>
      <c r="T35" s="14"/>
      <c r="U35" s="14"/>
      <c r="V35" s="14"/>
      <c r="W35" s="14"/>
      <c r="X35" s="14"/>
      <c r="Y35" s="14"/>
      <c r="Z35" s="14"/>
      <c r="AA35" s="14"/>
      <c r="AB35" s="14"/>
      <c r="AC35" s="14"/>
      <c r="AD35" s="16"/>
      <c r="AE35" s="26"/>
      <c r="AF35" s="10"/>
      <c r="BB35" s="13"/>
    </row>
    <row r="36" spans="1:57" ht="15.75" customHeight="1" x14ac:dyDescent="0.25">
      <c r="A36" s="14"/>
      <c r="B36" s="32" t="s">
        <v>81</v>
      </c>
      <c r="C36" s="33"/>
      <c r="D36" s="33"/>
      <c r="E36" s="33"/>
      <c r="F36" s="33"/>
      <c r="G36" s="33"/>
      <c r="H36" s="34"/>
      <c r="I36" s="123" t="str">
        <f>AG36</f>
        <v>単価(税抜)</v>
      </c>
      <c r="J36" s="123"/>
      <c r="K36" s="123"/>
      <c r="L36" s="31"/>
      <c r="M36" s="14"/>
      <c r="N36" s="14"/>
      <c r="O36" s="14"/>
      <c r="P36" s="14"/>
      <c r="Q36" s="14"/>
      <c r="R36" s="14"/>
      <c r="S36" s="14"/>
      <c r="T36" s="14"/>
      <c r="U36" s="14"/>
      <c r="V36" s="14"/>
      <c r="W36" s="14"/>
      <c r="X36" s="14"/>
      <c r="Y36" s="14"/>
      <c r="Z36" s="14"/>
      <c r="AA36" s="14"/>
      <c r="AB36" s="14"/>
      <c r="AC36" s="14"/>
      <c r="AD36" s="16"/>
      <c r="AE36" s="26"/>
      <c r="AF36" s="30"/>
      <c r="AG36" s="10" t="str">
        <f>IF(AF32=1,"初期費(税抜)","単価(税抜)")</f>
        <v>単価(税抜)</v>
      </c>
      <c r="BB36" s="13"/>
    </row>
    <row r="37" spans="1:57" ht="15.75" customHeight="1" x14ac:dyDescent="0.25">
      <c r="A37" s="14"/>
      <c r="B37" s="121" t="s">
        <v>85</v>
      </c>
      <c r="C37" s="122"/>
      <c r="D37" s="122"/>
      <c r="E37" s="122"/>
      <c r="F37" s="122"/>
      <c r="G37" s="122"/>
      <c r="H37" s="122"/>
      <c r="I37" s="114">
        <f>IF($AF$28=0,"-",AG32)</f>
        <v>130000</v>
      </c>
      <c r="J37" s="114"/>
      <c r="K37" s="115"/>
      <c r="L37" s="35" t="s">
        <v>31</v>
      </c>
      <c r="M37" s="14"/>
      <c r="N37" s="36"/>
      <c r="O37" s="14"/>
      <c r="P37" s="14"/>
      <c r="Q37" s="14"/>
      <c r="R37" s="14"/>
      <c r="S37" s="14"/>
      <c r="T37" s="14"/>
      <c r="U37" s="14"/>
      <c r="V37" s="14"/>
      <c r="W37" s="14"/>
      <c r="X37" s="14"/>
      <c r="Y37" s="14"/>
      <c r="Z37" s="14"/>
      <c r="AA37" s="14"/>
      <c r="AB37" s="14"/>
      <c r="AC37" s="14"/>
      <c r="AD37" s="14"/>
      <c r="AE37" s="14"/>
      <c r="AF37" s="25"/>
      <c r="AH37" s="9"/>
      <c r="AU37" s="81"/>
      <c r="AV37" s="10"/>
      <c r="BC37" s="12"/>
      <c r="BD37" s="12"/>
    </row>
    <row r="38" spans="1:57" ht="15.75" customHeight="1" x14ac:dyDescent="0.25">
      <c r="A38" s="14"/>
      <c r="B38" s="14" t="s">
        <v>82</v>
      </c>
      <c r="C38" s="14"/>
      <c r="D38" s="14"/>
      <c r="E38" s="14"/>
      <c r="F38" s="14"/>
      <c r="G38" s="14"/>
      <c r="H38" s="14"/>
      <c r="I38" s="14"/>
      <c r="J38" s="14"/>
      <c r="K38" s="14"/>
      <c r="L38" s="14"/>
      <c r="M38" s="120" t="s">
        <v>47</v>
      </c>
      <c r="N38" s="120"/>
      <c r="O38" s="14"/>
      <c r="P38" s="14"/>
      <c r="Q38" s="14"/>
      <c r="R38" s="14"/>
      <c r="S38" s="14"/>
      <c r="T38" s="14"/>
      <c r="U38" s="14"/>
      <c r="V38" s="14"/>
      <c r="W38" s="14"/>
      <c r="X38" s="14"/>
      <c r="Y38" s="14"/>
      <c r="Z38" s="14"/>
      <c r="AA38" s="14"/>
      <c r="AB38" s="14"/>
      <c r="AC38" s="14"/>
      <c r="AD38" s="14"/>
      <c r="AE38" s="14"/>
      <c r="AF38" s="10"/>
      <c r="AG38" s="9"/>
      <c r="AJ38" s="37"/>
      <c r="AU38" s="81"/>
      <c r="BC38" s="12"/>
    </row>
    <row r="39" spans="1:57" ht="15.75" customHeight="1" x14ac:dyDescent="0.25">
      <c r="A39" s="14"/>
      <c r="B39" s="111" t="s">
        <v>0</v>
      </c>
      <c r="C39" s="112"/>
      <c r="D39" s="112"/>
      <c r="E39" s="112"/>
      <c r="F39" s="112"/>
      <c r="G39" s="112"/>
      <c r="H39" s="112"/>
      <c r="I39" s="114" t="str">
        <f>IF(I37="-",AG39,"-")</f>
        <v>-</v>
      </c>
      <c r="J39" s="114"/>
      <c r="K39" s="115"/>
      <c r="L39" s="35" t="s">
        <v>31</v>
      </c>
      <c r="M39" s="109" t="s">
        <v>67</v>
      </c>
      <c r="N39" s="110"/>
      <c r="O39" s="36"/>
      <c r="P39" s="14"/>
      <c r="Q39" s="14"/>
      <c r="R39" s="14"/>
      <c r="S39" s="14"/>
      <c r="T39" s="14"/>
      <c r="U39" s="14"/>
      <c r="V39" s="14"/>
      <c r="W39" s="14"/>
      <c r="X39" s="14"/>
      <c r="Y39" s="14"/>
      <c r="Z39" s="14"/>
      <c r="AA39" s="14"/>
      <c r="AB39" s="14"/>
      <c r="AC39" s="14"/>
      <c r="AD39" s="14"/>
      <c r="AE39" s="14"/>
      <c r="AF39" s="38">
        <f>IF(M39="●申込み",1,0)</f>
        <v>0</v>
      </c>
      <c r="AG39" s="39">
        <f>IF($AF$32=1,12000,AI39)</f>
        <v>80000</v>
      </c>
      <c r="AH39" s="38">
        <f>IF(AF39=0,0,AG39)</f>
        <v>0</v>
      </c>
      <c r="AI39" s="9">
        <f>IF($AF$34=1,80000,"-")</f>
        <v>80000</v>
      </c>
      <c r="AJ39" s="37"/>
      <c r="AU39" s="81"/>
      <c r="AV39" s="10"/>
      <c r="AW39" s="10"/>
      <c r="BC39" s="12"/>
      <c r="BD39" s="12"/>
      <c r="BE39" s="12"/>
    </row>
    <row r="40" spans="1:57" ht="3" customHeight="1" x14ac:dyDescent="0.25">
      <c r="A40" s="14"/>
      <c r="B40" s="29"/>
      <c r="C40" s="29"/>
      <c r="D40" s="29"/>
      <c r="E40" s="29"/>
      <c r="F40" s="29"/>
      <c r="G40" s="29"/>
      <c r="H40" s="36"/>
      <c r="I40" s="36"/>
      <c r="J40" s="36"/>
      <c r="K40" s="36"/>
      <c r="L40" s="36"/>
      <c r="M40" s="20"/>
      <c r="N40" s="20"/>
      <c r="O40" s="36"/>
      <c r="P40" s="14"/>
      <c r="Q40" s="14"/>
      <c r="R40" s="14"/>
      <c r="S40" s="14"/>
      <c r="T40" s="14"/>
      <c r="U40" s="14"/>
      <c r="V40" s="14"/>
      <c r="W40" s="14"/>
      <c r="X40" s="14"/>
      <c r="Y40" s="14"/>
      <c r="Z40" s="14"/>
      <c r="AA40" s="14"/>
      <c r="AB40" s="14"/>
      <c r="AC40" s="14"/>
      <c r="AD40" s="14"/>
      <c r="AE40" s="14"/>
      <c r="AF40" s="25"/>
      <c r="AG40" s="25"/>
      <c r="AI40" s="9"/>
      <c r="AU40" s="81"/>
      <c r="AV40" s="10"/>
      <c r="AW40" s="10"/>
      <c r="BC40" s="12"/>
      <c r="BD40" s="12"/>
      <c r="BE40" s="12"/>
    </row>
    <row r="41" spans="1:57" ht="15.75" customHeight="1" x14ac:dyDescent="0.25">
      <c r="A41" s="14"/>
      <c r="B41" s="111" t="s">
        <v>1</v>
      </c>
      <c r="C41" s="112"/>
      <c r="D41" s="112"/>
      <c r="E41" s="112"/>
      <c r="F41" s="112"/>
      <c r="G41" s="112"/>
      <c r="H41" s="112"/>
      <c r="I41" s="114" t="str">
        <f>IF(I37="-",AG41,"-")</f>
        <v>-</v>
      </c>
      <c r="J41" s="114"/>
      <c r="K41" s="115"/>
      <c r="L41" s="35" t="s">
        <v>31</v>
      </c>
      <c r="M41" s="109" t="s">
        <v>67</v>
      </c>
      <c r="N41" s="110"/>
      <c r="O41" s="36"/>
      <c r="P41" s="14"/>
      <c r="Q41" s="14"/>
      <c r="R41" s="14"/>
      <c r="S41" s="14"/>
      <c r="T41" s="14"/>
      <c r="U41" s="14"/>
      <c r="V41" s="14"/>
      <c r="W41" s="14"/>
      <c r="X41" s="14"/>
      <c r="Y41" s="14"/>
      <c r="Z41" s="14"/>
      <c r="AA41" s="14"/>
      <c r="AB41" s="14"/>
      <c r="AC41" s="14"/>
      <c r="AD41" s="14"/>
      <c r="AE41" s="14"/>
      <c r="AF41" s="38">
        <f>IF(M41="●申込み",1,0)</f>
        <v>0</v>
      </c>
      <c r="AG41" s="39">
        <f>IF($AF$32=1,8000,AI41)</f>
        <v>50000</v>
      </c>
      <c r="AH41" s="38">
        <f>IF(AF41=0,0,AG41)</f>
        <v>0</v>
      </c>
      <c r="AI41" s="9">
        <f>IF($AF$34=1,50000,"-")</f>
        <v>50000</v>
      </c>
      <c r="AU41" s="81"/>
      <c r="AV41" s="10"/>
      <c r="AW41" s="10"/>
      <c r="BC41" s="12"/>
      <c r="BD41" s="12"/>
      <c r="BE41" s="12"/>
    </row>
    <row r="42" spans="1:57" ht="3" customHeight="1" x14ac:dyDescent="0.25">
      <c r="A42" s="14"/>
      <c r="B42" s="29"/>
      <c r="C42" s="29"/>
      <c r="D42" s="29"/>
      <c r="E42" s="29"/>
      <c r="F42" s="29"/>
      <c r="G42" s="29"/>
      <c r="H42" s="36"/>
      <c r="I42" s="36"/>
      <c r="J42" s="36"/>
      <c r="K42" s="36"/>
      <c r="L42" s="36"/>
      <c r="M42" s="14"/>
      <c r="N42" s="14"/>
      <c r="O42" s="36"/>
      <c r="P42" s="14"/>
      <c r="Q42" s="14"/>
      <c r="R42" s="14"/>
      <c r="S42" s="14"/>
      <c r="T42" s="14"/>
      <c r="U42" s="14"/>
      <c r="V42" s="14"/>
      <c r="W42" s="14"/>
      <c r="X42" s="14"/>
      <c r="Y42" s="14"/>
      <c r="Z42" s="14"/>
      <c r="AA42" s="14"/>
      <c r="AB42" s="14"/>
      <c r="AC42" s="14"/>
      <c r="AD42" s="14"/>
      <c r="AE42" s="14"/>
      <c r="AF42" s="25"/>
      <c r="AG42" s="25"/>
      <c r="AI42" s="9"/>
      <c r="AJ42" s="37"/>
      <c r="AU42" s="81"/>
      <c r="AV42" s="10"/>
      <c r="AW42" s="10"/>
      <c r="BC42" s="12"/>
      <c r="BD42" s="12"/>
      <c r="BE42" s="12"/>
    </row>
    <row r="43" spans="1:57" ht="15.75" customHeight="1" x14ac:dyDescent="0.25">
      <c r="A43" s="14"/>
      <c r="B43" s="111" t="s">
        <v>73</v>
      </c>
      <c r="C43" s="112"/>
      <c r="D43" s="112"/>
      <c r="E43" s="112"/>
      <c r="F43" s="112"/>
      <c r="G43" s="112"/>
      <c r="H43" s="112"/>
      <c r="I43" s="114" t="str">
        <f>IF(I37="-",AG43,"-")</f>
        <v>-</v>
      </c>
      <c r="J43" s="114"/>
      <c r="K43" s="115"/>
      <c r="L43" s="35" t="s">
        <v>31</v>
      </c>
      <c r="M43" s="109" t="s">
        <v>67</v>
      </c>
      <c r="N43" s="110"/>
      <c r="O43" s="36"/>
      <c r="P43" s="14"/>
      <c r="Q43" s="14"/>
      <c r="R43" s="14"/>
      <c r="S43" s="14"/>
      <c r="T43" s="14"/>
      <c r="U43" s="14"/>
      <c r="V43" s="14"/>
      <c r="W43" s="14"/>
      <c r="X43" s="14"/>
      <c r="Y43" s="14"/>
      <c r="Z43" s="14"/>
      <c r="AA43" s="14"/>
      <c r="AB43" s="14"/>
      <c r="AC43" s="14"/>
      <c r="AD43" s="14"/>
      <c r="AE43" s="14"/>
      <c r="AF43" s="38">
        <f>IF(M43="●申込み",1,0)</f>
        <v>0</v>
      </c>
      <c r="AG43" s="39">
        <f>IF($AF$32=1,8000,AI43)</f>
        <v>50000</v>
      </c>
      <c r="AH43" s="38">
        <f>IF(AF43=0,0,AG43)</f>
        <v>0</v>
      </c>
      <c r="AI43" s="9">
        <f>IF($AF$34=1,50000,"-")</f>
        <v>50000</v>
      </c>
      <c r="AU43" s="81"/>
      <c r="AV43" s="10"/>
      <c r="AW43" s="10"/>
      <c r="BC43" s="12"/>
      <c r="BD43" s="12"/>
      <c r="BE43" s="12"/>
    </row>
    <row r="44" spans="1:57" ht="3" customHeight="1" x14ac:dyDescent="0.25">
      <c r="A44" s="14"/>
      <c r="B44" s="29"/>
      <c r="C44" s="29"/>
      <c r="D44" s="29"/>
      <c r="E44" s="29"/>
      <c r="F44" s="29"/>
      <c r="G44" s="29"/>
      <c r="H44" s="36"/>
      <c r="I44" s="36"/>
      <c r="J44" s="36"/>
      <c r="K44" s="36"/>
      <c r="L44" s="36"/>
      <c r="M44" s="14"/>
      <c r="N44" s="14"/>
      <c r="O44" s="36"/>
      <c r="P44" s="14"/>
      <c r="Q44" s="14"/>
      <c r="R44" s="14"/>
      <c r="S44" s="14"/>
      <c r="T44" s="14"/>
      <c r="U44" s="14"/>
      <c r="V44" s="14"/>
      <c r="W44" s="14"/>
      <c r="X44" s="14"/>
      <c r="Y44" s="14"/>
      <c r="Z44" s="14"/>
      <c r="AA44" s="14"/>
      <c r="AB44" s="14"/>
      <c r="AC44" s="14"/>
      <c r="AD44" s="14"/>
      <c r="AE44" s="14"/>
      <c r="AF44" s="25"/>
      <c r="AG44" s="25"/>
      <c r="AI44" s="9"/>
      <c r="AU44" s="81"/>
      <c r="AV44" s="10"/>
      <c r="AW44" s="10"/>
      <c r="BC44" s="12"/>
      <c r="BD44" s="12"/>
      <c r="BE44" s="12"/>
    </row>
    <row r="45" spans="1:57" ht="15.75" customHeight="1" x14ac:dyDescent="0.25">
      <c r="A45" s="14"/>
      <c r="B45" s="139" t="s">
        <v>72</v>
      </c>
      <c r="C45" s="140"/>
      <c r="D45" s="140"/>
      <c r="E45" s="140"/>
      <c r="F45" s="140"/>
      <c r="G45" s="140"/>
      <c r="H45" s="140"/>
      <c r="I45" s="114" t="str">
        <f>IF(I37="-",AG45,"-")</f>
        <v>-</v>
      </c>
      <c r="J45" s="114"/>
      <c r="K45" s="115"/>
      <c r="L45" s="35" t="s">
        <v>31</v>
      </c>
      <c r="M45" s="109" t="s">
        <v>67</v>
      </c>
      <c r="N45" s="110"/>
      <c r="O45" s="36"/>
      <c r="P45" s="14"/>
      <c r="Q45" s="14"/>
      <c r="R45" s="14"/>
      <c r="S45" s="14"/>
      <c r="T45" s="14"/>
      <c r="U45" s="14"/>
      <c r="V45" s="14"/>
      <c r="W45" s="14"/>
      <c r="X45" s="14"/>
      <c r="Y45" s="14"/>
      <c r="Z45" s="14"/>
      <c r="AA45" s="14"/>
      <c r="AB45" s="14"/>
      <c r="AC45" s="14"/>
      <c r="AD45" s="14"/>
      <c r="AE45" s="14"/>
      <c r="AF45" s="38">
        <f>IF(M45="●申込み",1,0)</f>
        <v>0</v>
      </c>
      <c r="AG45" s="39">
        <f>IF($AF$32=1,8000,AI45)</f>
        <v>40000</v>
      </c>
      <c r="AH45" s="38">
        <f>IF(AF45=0,0,AG45)</f>
        <v>0</v>
      </c>
      <c r="AI45" s="9">
        <f>IF($AF$34=1,40000,"-")</f>
        <v>40000</v>
      </c>
      <c r="AU45" s="81"/>
      <c r="AV45" s="10"/>
      <c r="AW45" s="10"/>
      <c r="BC45" s="12"/>
      <c r="BD45" s="12"/>
      <c r="BE45" s="12"/>
    </row>
    <row r="46" spans="1:57" ht="9.9499999999999993" customHeight="1" x14ac:dyDescent="0.25">
      <c r="A46" s="14"/>
      <c r="B46" s="40"/>
      <c r="C46" s="40"/>
      <c r="D46" s="40"/>
      <c r="E46" s="40"/>
      <c r="F46" s="40"/>
      <c r="G46" s="40"/>
      <c r="H46" s="40"/>
      <c r="I46" s="31"/>
      <c r="J46" s="31"/>
      <c r="K46" s="31"/>
      <c r="L46" s="20"/>
      <c r="M46" s="20"/>
      <c r="N46" s="20"/>
      <c r="O46" s="36"/>
      <c r="P46" s="14"/>
      <c r="Q46" s="14"/>
      <c r="R46" s="14"/>
      <c r="S46" s="14"/>
      <c r="T46" s="14"/>
      <c r="U46" s="14"/>
      <c r="V46" s="14"/>
      <c r="W46" s="14"/>
      <c r="X46" s="14"/>
      <c r="Y46" s="14"/>
      <c r="Z46" s="14"/>
      <c r="AA46" s="14"/>
      <c r="AB46" s="14"/>
      <c r="AC46" s="14"/>
      <c r="AD46" s="14"/>
      <c r="AE46" s="14"/>
      <c r="AF46" s="38"/>
      <c r="AG46" s="39"/>
      <c r="AH46" s="38"/>
      <c r="AI46" s="9"/>
      <c r="AU46" s="81"/>
      <c r="AV46" s="10"/>
      <c r="AW46" s="10"/>
      <c r="BC46" s="12"/>
      <c r="BD46" s="12"/>
      <c r="BE46" s="12"/>
    </row>
    <row r="47" spans="1:57" ht="15.75" customHeight="1" x14ac:dyDescent="0.25">
      <c r="A47" s="14"/>
      <c r="B47" s="113" t="s">
        <v>222</v>
      </c>
      <c r="C47" s="113"/>
      <c r="D47" s="113"/>
      <c r="E47" s="113"/>
      <c r="F47" s="113"/>
      <c r="G47" s="113"/>
      <c r="H47" s="113"/>
      <c r="I47" s="114">
        <f>IF(AF28=1,AG47,AG47)</f>
        <v>50000</v>
      </c>
      <c r="J47" s="114"/>
      <c r="K47" s="115"/>
      <c r="L47" s="35" t="s">
        <v>31</v>
      </c>
      <c r="M47" s="116" t="s">
        <v>67</v>
      </c>
      <c r="N47" s="117"/>
      <c r="O47" s="36"/>
      <c r="P47" s="14"/>
      <c r="Q47" s="14"/>
      <c r="R47" s="14"/>
      <c r="S47" s="14"/>
      <c r="T47" s="14"/>
      <c r="U47" s="14"/>
      <c r="V47" s="14"/>
      <c r="W47" s="14"/>
      <c r="X47" s="14"/>
      <c r="Y47" s="14"/>
      <c r="Z47" s="14"/>
      <c r="AA47" s="14"/>
      <c r="AB47" s="14"/>
      <c r="AC47" s="14"/>
      <c r="AD47" s="14"/>
      <c r="AE47" s="14"/>
      <c r="AF47" s="38">
        <f>IF(M47="●申込み",1,0)</f>
        <v>0</v>
      </c>
      <c r="AG47" s="39">
        <f>IF($AF$32=1,6000,AI47)</f>
        <v>50000</v>
      </c>
      <c r="AH47" s="38">
        <f>IF(AF47=0,0,AG47)</f>
        <v>0</v>
      </c>
      <c r="AI47" s="9">
        <f>IF($AF$34=1,50000,"-")</f>
        <v>50000</v>
      </c>
      <c r="AU47" s="81"/>
      <c r="AV47" s="10"/>
      <c r="AW47" s="10"/>
      <c r="BC47" s="12"/>
      <c r="BD47" s="12"/>
      <c r="BE47" s="12"/>
    </row>
    <row r="48" spans="1:57" ht="9.9499999999999993"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6"/>
      <c r="AC48" s="26"/>
      <c r="AD48" s="41"/>
      <c r="AE48" s="41"/>
      <c r="AF48" s="10"/>
      <c r="AH48" s="10">
        <f>SUM(AH39:AH47)</f>
        <v>0</v>
      </c>
      <c r="AZ48" s="13"/>
      <c r="BA48" s="13"/>
      <c r="BB48" s="13"/>
    </row>
    <row r="49" spans="1:34" x14ac:dyDescent="0.25">
      <c r="A49" s="14"/>
      <c r="B49" s="107" t="s">
        <v>30</v>
      </c>
      <c r="C49" s="108"/>
      <c r="D49" s="108"/>
      <c r="E49" s="108"/>
      <c r="F49" s="108"/>
      <c r="G49" s="108"/>
      <c r="H49" s="108"/>
      <c r="I49" s="42"/>
      <c r="J49" s="114">
        <f>IF(AF28=1,I37+AH48,AH48)</f>
        <v>130000</v>
      </c>
      <c r="K49" s="114"/>
      <c r="L49" s="114"/>
      <c r="M49" s="115"/>
      <c r="N49" s="14"/>
      <c r="O49" s="14"/>
      <c r="P49" s="14"/>
      <c r="Q49" s="14"/>
      <c r="R49" s="14"/>
      <c r="S49" s="14"/>
      <c r="T49" s="14"/>
      <c r="U49" s="14"/>
      <c r="V49" s="14"/>
      <c r="W49" s="14"/>
      <c r="X49" s="14"/>
      <c r="Y49" s="14"/>
      <c r="Z49" s="14"/>
      <c r="AA49" s="14"/>
      <c r="AB49" s="14"/>
      <c r="AC49" s="14"/>
      <c r="AD49" s="14"/>
      <c r="AE49" s="16"/>
      <c r="AG49" s="9"/>
    </row>
    <row r="50" spans="1:34" ht="6" customHeight="1" x14ac:dyDescent="0.25">
      <c r="A50" s="14"/>
      <c r="B50" s="20"/>
      <c r="C50" s="20"/>
      <c r="D50" s="20"/>
      <c r="E50" s="20"/>
      <c r="F50" s="20"/>
      <c r="G50" s="20"/>
      <c r="H50" s="20"/>
      <c r="I50" s="43"/>
      <c r="J50" s="43"/>
      <c r="K50" s="43"/>
      <c r="L50" s="43"/>
      <c r="M50" s="43"/>
      <c r="N50" s="14"/>
      <c r="O50" s="14"/>
      <c r="P50" s="14"/>
      <c r="Q50" s="14"/>
      <c r="R50" s="14"/>
      <c r="S50" s="14"/>
      <c r="T50" s="14"/>
      <c r="U50" s="14"/>
      <c r="V50" s="14"/>
      <c r="W50" s="14"/>
      <c r="X50" s="14"/>
      <c r="Y50" s="14"/>
      <c r="Z50" s="14"/>
      <c r="AA50" s="14"/>
      <c r="AB50" s="14"/>
      <c r="AC50" s="14"/>
      <c r="AD50" s="14"/>
      <c r="AE50" s="16"/>
    </row>
    <row r="51" spans="1:34" ht="13.5" customHeight="1" x14ac:dyDescent="0.25">
      <c r="A51" s="14"/>
      <c r="B51" s="107" t="s">
        <v>221</v>
      </c>
      <c r="C51" s="108"/>
      <c r="D51" s="108"/>
      <c r="E51" s="108"/>
      <c r="F51" s="108"/>
      <c r="G51" s="108"/>
      <c r="H51" s="108"/>
      <c r="I51" s="42"/>
      <c r="J51" s="114">
        <f>J49*0.1</f>
        <v>13000</v>
      </c>
      <c r="K51" s="114"/>
      <c r="L51" s="114"/>
      <c r="M51" s="115"/>
      <c r="N51" s="14"/>
      <c r="O51" s="14"/>
      <c r="P51" s="14"/>
      <c r="Q51" s="14"/>
      <c r="R51" s="14"/>
      <c r="S51" s="14"/>
      <c r="T51" s="14"/>
      <c r="U51" s="14"/>
      <c r="V51" s="14"/>
      <c r="W51" s="14"/>
      <c r="X51" s="14"/>
      <c r="Y51" s="14"/>
      <c r="Z51" s="14"/>
      <c r="AA51" s="14"/>
      <c r="AB51" s="14"/>
      <c r="AC51" s="14"/>
      <c r="AD51" s="14"/>
      <c r="AE51" s="16"/>
      <c r="AG51" s="10" t="s">
        <v>66</v>
      </c>
    </row>
    <row r="52" spans="1:34" ht="15.75" customHeight="1" x14ac:dyDescent="0.25">
      <c r="A52" s="14"/>
      <c r="B52" s="79"/>
      <c r="C52" s="20"/>
      <c r="D52" s="20"/>
      <c r="E52" s="20"/>
      <c r="F52" s="20"/>
      <c r="G52" s="20"/>
      <c r="H52" s="20"/>
      <c r="I52" s="43"/>
      <c r="J52" s="43"/>
      <c r="K52" s="43"/>
      <c r="L52" s="43"/>
      <c r="M52" s="43"/>
      <c r="N52" s="14"/>
      <c r="O52" s="14"/>
      <c r="P52" s="14"/>
      <c r="Q52" s="14"/>
      <c r="R52" s="14"/>
      <c r="S52" s="14"/>
      <c r="T52" s="14"/>
      <c r="U52" s="14"/>
      <c r="V52" s="14"/>
      <c r="W52" s="14"/>
      <c r="X52" s="14"/>
      <c r="Y52" s="14"/>
      <c r="Z52" s="14"/>
      <c r="AA52" s="14"/>
      <c r="AB52" s="14"/>
      <c r="AC52" s="14"/>
      <c r="AD52" s="14"/>
      <c r="AE52" s="16"/>
    </row>
    <row r="53" spans="1:34" ht="15.75" customHeight="1" x14ac:dyDescent="0.25">
      <c r="A53" s="14"/>
      <c r="B53" s="141" t="s">
        <v>32</v>
      </c>
      <c r="C53" s="142"/>
      <c r="D53" s="142"/>
      <c r="E53" s="142"/>
      <c r="F53" s="142"/>
      <c r="G53" s="142"/>
      <c r="H53" s="142"/>
      <c r="I53" s="44"/>
      <c r="J53" s="102">
        <f>J49+J51</f>
        <v>143000</v>
      </c>
      <c r="K53" s="102"/>
      <c r="L53" s="102"/>
      <c r="M53" s="103"/>
      <c r="N53" s="45" t="str">
        <f>IF(AF47=1,"※別途カスタマイズコースの料金がかかります","")</f>
        <v/>
      </c>
      <c r="O53" s="14"/>
      <c r="P53" s="14"/>
      <c r="Q53" s="14"/>
      <c r="R53" s="14"/>
      <c r="S53" s="14"/>
      <c r="T53" s="14"/>
      <c r="U53" s="14"/>
      <c r="V53" s="14"/>
      <c r="W53" s="14"/>
      <c r="X53" s="14"/>
      <c r="Y53" s="14"/>
      <c r="Z53" s="14"/>
      <c r="AA53" s="14"/>
      <c r="AB53" s="14"/>
      <c r="AC53" s="14"/>
      <c r="AD53" s="14"/>
      <c r="AE53" s="16"/>
    </row>
    <row r="54" spans="1:34" ht="17.45" customHeight="1" x14ac:dyDescent="0.25">
      <c r="A54" s="14"/>
      <c r="B54" s="119" t="s">
        <v>50</v>
      </c>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9">
        <f>IF(AND(AF28&gt;=1,AF32=1),1,0)</f>
        <v>0</v>
      </c>
      <c r="AG54" s="10">
        <f>IF($AF$54=1,180000,0)</f>
        <v>0</v>
      </c>
    </row>
    <row r="55" spans="1:34" ht="15.75" customHeight="1" x14ac:dyDescent="0.25">
      <c r="A55" s="14"/>
      <c r="B55" s="104" t="s">
        <v>49</v>
      </c>
      <c r="C55" s="105"/>
      <c r="D55" s="105"/>
      <c r="E55" s="105"/>
      <c r="F55" s="105"/>
      <c r="G55" s="105"/>
      <c r="H55" s="105"/>
      <c r="I55" s="106"/>
      <c r="J55" s="101">
        <f>IF(AF54=1,AG54,AH65)</f>
        <v>0</v>
      </c>
      <c r="K55" s="102"/>
      <c r="L55" s="102"/>
      <c r="M55" s="103"/>
      <c r="N55" s="46"/>
      <c r="O55" s="46"/>
      <c r="P55" s="46"/>
      <c r="Q55" s="46"/>
      <c r="R55" s="46"/>
      <c r="S55" s="46"/>
      <c r="T55" s="46"/>
      <c r="U55" s="46"/>
      <c r="V55" s="46"/>
      <c r="W55" s="46"/>
      <c r="X55" s="46"/>
      <c r="Y55" s="46"/>
      <c r="Z55" s="46"/>
      <c r="AA55" s="46"/>
      <c r="AB55" s="46"/>
      <c r="AC55" s="46"/>
      <c r="AD55" s="46"/>
      <c r="AE55" s="46"/>
      <c r="AF55" s="19">
        <f>IF(AND($AF$30&gt;=1,$AF$32=1,$AF$39=1),1,0)</f>
        <v>0</v>
      </c>
      <c r="AG55" s="10">
        <f>IF($AF$55=1,108000,0)</f>
        <v>0</v>
      </c>
      <c r="AH55" s="38">
        <f>IF(AF55=0,0,AG55)</f>
        <v>0</v>
      </c>
    </row>
    <row r="56" spans="1:34" ht="6" customHeight="1" x14ac:dyDescent="0.25">
      <c r="A56" s="14"/>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25"/>
      <c r="AG56" s="25"/>
    </row>
    <row r="57" spans="1:34" ht="15.75" customHeight="1" x14ac:dyDescent="0.25">
      <c r="A57" s="14"/>
      <c r="B57" s="104" t="s">
        <v>221</v>
      </c>
      <c r="C57" s="105"/>
      <c r="D57" s="105"/>
      <c r="E57" s="105"/>
      <c r="F57" s="105"/>
      <c r="G57" s="105"/>
      <c r="H57" s="105"/>
      <c r="I57" s="106"/>
      <c r="J57" s="101">
        <f>J55*0.1</f>
        <v>0</v>
      </c>
      <c r="K57" s="102"/>
      <c r="L57" s="102"/>
      <c r="M57" s="103"/>
      <c r="N57" s="46"/>
      <c r="O57" s="46"/>
      <c r="P57" s="46"/>
      <c r="Q57" s="46"/>
      <c r="R57" s="46"/>
      <c r="S57" s="46"/>
      <c r="T57" s="46"/>
      <c r="U57" s="46"/>
      <c r="V57" s="46"/>
      <c r="W57" s="46"/>
      <c r="X57" s="46"/>
      <c r="Y57" s="46"/>
      <c r="Z57" s="46"/>
      <c r="AA57" s="46"/>
      <c r="AB57" s="46"/>
      <c r="AC57" s="46"/>
      <c r="AD57" s="46"/>
      <c r="AE57" s="46"/>
      <c r="AF57" s="19">
        <f>IF(AND($AF$30&gt;=1,$AF$32=1,$AF$41=1),1,0)</f>
        <v>0</v>
      </c>
      <c r="AG57" s="10">
        <f>IF($AF$57=1,72000,0)</f>
        <v>0</v>
      </c>
      <c r="AH57" s="38">
        <f>IF(AF57=0,0,AG57)</f>
        <v>0</v>
      </c>
    </row>
    <row r="58" spans="1:34" ht="6" customHeight="1" x14ac:dyDescent="0.25">
      <c r="A58" s="14"/>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25"/>
      <c r="AG58" s="25"/>
    </row>
    <row r="59" spans="1:34" ht="15.75" customHeight="1" x14ac:dyDescent="0.25">
      <c r="A59" s="14"/>
      <c r="B59" s="141" t="s">
        <v>32</v>
      </c>
      <c r="C59" s="142"/>
      <c r="D59" s="142"/>
      <c r="E59" s="142"/>
      <c r="F59" s="142"/>
      <c r="G59" s="142"/>
      <c r="H59" s="142"/>
      <c r="I59" s="44"/>
      <c r="J59" s="102">
        <f>J55+J57</f>
        <v>0</v>
      </c>
      <c r="K59" s="102"/>
      <c r="L59" s="102"/>
      <c r="M59" s="103"/>
      <c r="N59" s="46"/>
      <c r="O59" s="46"/>
      <c r="P59" s="46"/>
      <c r="Q59" s="46"/>
      <c r="R59" s="46"/>
      <c r="S59" s="46"/>
      <c r="T59" s="46"/>
      <c r="U59" s="46"/>
      <c r="V59" s="46"/>
      <c r="W59" s="46"/>
      <c r="X59" s="46"/>
      <c r="Y59" s="46"/>
      <c r="Z59" s="46"/>
      <c r="AA59" s="46"/>
      <c r="AB59" s="46"/>
      <c r="AC59" s="46"/>
      <c r="AD59" s="46"/>
      <c r="AE59" s="46"/>
      <c r="AF59" s="19">
        <f>IF(AND($AF$30&gt;=1,$AF$32=1,$AF$43=1),1,0)</f>
        <v>0</v>
      </c>
      <c r="AG59" s="10">
        <f>IF($AF$59=1,72000,0)</f>
        <v>0</v>
      </c>
      <c r="AH59" s="38">
        <f>IF(AF59=0,0,AG59)</f>
        <v>0</v>
      </c>
    </row>
    <row r="60" spans="1:34" ht="6" customHeight="1"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6"/>
      <c r="AF60" s="25"/>
      <c r="AG60" s="25"/>
    </row>
    <row r="61" spans="1:34" x14ac:dyDescent="0.25">
      <c r="A61" s="14"/>
      <c r="B61" s="47" t="s">
        <v>171</v>
      </c>
      <c r="C61" s="47"/>
      <c r="D61" s="47"/>
      <c r="E61" s="47"/>
      <c r="F61" s="47"/>
      <c r="G61" s="47"/>
      <c r="H61" s="47"/>
      <c r="I61" s="47"/>
      <c r="J61" s="47"/>
      <c r="K61" s="47"/>
      <c r="L61" s="14"/>
      <c r="M61" s="148" t="s">
        <v>5</v>
      </c>
      <c r="N61" s="148"/>
      <c r="O61" s="14"/>
      <c r="P61" s="14"/>
      <c r="Q61" s="14"/>
      <c r="R61" s="14"/>
      <c r="S61" s="14"/>
      <c r="T61" s="14"/>
      <c r="U61" s="14"/>
      <c r="V61" s="14"/>
      <c r="W61" s="14"/>
      <c r="X61" s="14"/>
      <c r="Y61" s="14"/>
      <c r="Z61" s="14"/>
      <c r="AA61" s="14"/>
      <c r="AB61" s="14"/>
      <c r="AC61" s="14"/>
      <c r="AD61" s="14"/>
      <c r="AE61" s="16"/>
      <c r="AF61" s="19">
        <f>IF(AND($AF$30&gt;=1,$AF$32=1,$AF$45=1),1,0)</f>
        <v>0</v>
      </c>
      <c r="AG61" s="10">
        <f>IF($AF$61=1,54000,0)</f>
        <v>0</v>
      </c>
      <c r="AH61" s="38">
        <f>IF(AF61=0,0,AG61)</f>
        <v>0</v>
      </c>
    </row>
    <row r="62" spans="1:34" ht="15.75" customHeight="1" x14ac:dyDescent="0.25">
      <c r="A62" s="14"/>
      <c r="B62" s="143" t="s">
        <v>172</v>
      </c>
      <c r="C62" s="144"/>
      <c r="D62" s="144"/>
      <c r="E62" s="144"/>
      <c r="F62" s="144"/>
      <c r="G62" s="144"/>
      <c r="H62" s="144"/>
      <c r="I62" s="144"/>
      <c r="J62" s="144"/>
      <c r="K62" s="145"/>
      <c r="L62" s="14"/>
      <c r="M62" s="146" t="s">
        <v>215</v>
      </c>
      <c r="N62" s="147"/>
      <c r="O62" s="14"/>
      <c r="P62" s="14"/>
      <c r="Q62" s="14"/>
      <c r="R62" s="14"/>
      <c r="S62" s="14"/>
      <c r="T62" s="14"/>
      <c r="U62" s="14"/>
      <c r="V62" s="14"/>
      <c r="W62" s="14"/>
      <c r="X62" s="14"/>
      <c r="Y62" s="14"/>
      <c r="Z62" s="14"/>
      <c r="AA62" s="14"/>
      <c r="AB62" s="14"/>
      <c r="AC62" s="14"/>
      <c r="AD62" s="14"/>
      <c r="AE62" s="16"/>
      <c r="AF62" s="10" t="s">
        <v>216</v>
      </c>
    </row>
    <row r="63" spans="1:34"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6"/>
      <c r="AF63" s="10" t="s">
        <v>181</v>
      </c>
    </row>
    <row r="64" spans="1:34"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6"/>
      <c r="AF64" s="19">
        <f>IF(AND($AF$30&gt;=1,$AF$32=1,$AF$47=1),1,0)</f>
        <v>0</v>
      </c>
      <c r="AG64" s="10">
        <f>IF($AF$64=1,50000,0)</f>
        <v>0</v>
      </c>
      <c r="AH64" s="38">
        <f>IF(AF64=0,0,AG64)</f>
        <v>0</v>
      </c>
    </row>
    <row r="65" spans="1:34"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6"/>
      <c r="AH65" s="10">
        <f>SUM(AH55:AH64)</f>
        <v>0</v>
      </c>
    </row>
    <row r="66" spans="1:34" ht="9" customHeight="1"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6"/>
    </row>
    <row r="67" spans="1:34"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16"/>
    </row>
    <row r="68" spans="1:34"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16"/>
    </row>
    <row r="69" spans="1:34"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16"/>
    </row>
    <row r="70" spans="1:34"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16"/>
    </row>
    <row r="71" spans="1:34"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16"/>
    </row>
    <row r="72" spans="1:34"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16"/>
    </row>
    <row r="73" spans="1:34" x14ac:dyDescent="0.25">
      <c r="A73" s="48"/>
      <c r="B73" s="48"/>
      <c r="C73" s="48"/>
      <c r="D73" s="48"/>
      <c r="E73" s="48"/>
      <c r="F73" s="49" t="s">
        <v>226</v>
      </c>
      <c r="G73" s="48"/>
      <c r="H73" s="48"/>
      <c r="I73" s="48"/>
      <c r="J73" s="48"/>
      <c r="K73" s="48"/>
      <c r="L73" s="48"/>
      <c r="M73" s="48"/>
      <c r="N73" s="48"/>
      <c r="O73" s="48"/>
      <c r="P73" s="48"/>
      <c r="Q73" s="48"/>
      <c r="R73" s="48"/>
      <c r="S73" s="48"/>
      <c r="T73" s="48"/>
      <c r="U73" s="48"/>
      <c r="V73" s="48"/>
      <c r="W73" s="48"/>
      <c r="X73" s="48"/>
      <c r="Y73" s="48"/>
      <c r="Z73" s="48"/>
      <c r="AA73" s="48"/>
      <c r="AB73" s="48"/>
      <c r="AC73" s="48"/>
      <c r="AD73" s="48"/>
      <c r="AE73" s="16"/>
    </row>
    <row r="74" spans="1:34" x14ac:dyDescent="0.25">
      <c r="A74" s="48"/>
      <c r="B74" s="48"/>
      <c r="C74" s="48"/>
      <c r="D74" s="48"/>
      <c r="E74" s="48"/>
      <c r="F74" s="50" t="s">
        <v>227</v>
      </c>
      <c r="G74" s="48"/>
      <c r="H74" s="48"/>
      <c r="I74" s="48"/>
      <c r="J74" s="48"/>
      <c r="K74" s="48"/>
      <c r="L74" s="48"/>
      <c r="M74" s="48"/>
      <c r="N74" s="48"/>
      <c r="O74" s="48"/>
      <c r="P74" s="48"/>
      <c r="Q74" s="48"/>
      <c r="R74" s="48"/>
      <c r="S74" s="48"/>
      <c r="T74" s="48"/>
      <c r="U74" s="48"/>
      <c r="V74" s="48"/>
      <c r="W74" s="48"/>
      <c r="X74" s="48"/>
      <c r="Y74" s="48"/>
      <c r="Z74" s="48"/>
      <c r="AA74" s="48"/>
      <c r="AB74" s="48"/>
      <c r="AC74" s="48"/>
      <c r="AD74" s="48"/>
      <c r="AE74" s="16"/>
    </row>
    <row r="75" spans="1:34" x14ac:dyDescent="0.25">
      <c r="A75" s="48"/>
      <c r="B75" s="48"/>
      <c r="C75" s="48"/>
      <c r="D75" s="48"/>
      <c r="E75" s="48"/>
      <c r="F75" s="51" t="s">
        <v>228</v>
      </c>
      <c r="G75" s="48"/>
      <c r="H75" s="48"/>
      <c r="I75" s="48"/>
      <c r="J75" s="48"/>
      <c r="K75" s="48"/>
      <c r="L75" s="48"/>
      <c r="M75" s="48"/>
      <c r="N75" s="48"/>
      <c r="O75" s="48"/>
      <c r="P75" s="48"/>
      <c r="Q75" s="48"/>
      <c r="R75" s="48"/>
      <c r="S75" s="48"/>
      <c r="T75" s="48"/>
      <c r="U75" s="48"/>
      <c r="V75" s="48"/>
      <c r="W75" s="48"/>
      <c r="X75" s="48"/>
      <c r="Y75" s="48"/>
      <c r="Z75" s="48"/>
      <c r="AA75" s="48"/>
      <c r="AB75" s="48"/>
      <c r="AC75" s="48"/>
      <c r="AD75" s="48"/>
      <c r="AE75" s="16"/>
    </row>
    <row r="76" spans="1:34" x14ac:dyDescent="0.25">
      <c r="A76" s="48"/>
      <c r="B76" s="48"/>
      <c r="C76" s="48"/>
      <c r="D76" s="48"/>
      <c r="E76" s="48"/>
      <c r="F76" s="16" t="s">
        <v>170</v>
      </c>
      <c r="G76" s="48"/>
      <c r="H76" s="48"/>
      <c r="I76" s="48"/>
      <c r="J76" s="48"/>
      <c r="K76" s="83" t="s">
        <v>224</v>
      </c>
      <c r="L76" s="48"/>
      <c r="M76" s="48"/>
      <c r="N76" s="48"/>
      <c r="O76" s="48"/>
      <c r="P76" s="48"/>
      <c r="Q76" s="48"/>
      <c r="R76" s="48"/>
      <c r="S76" s="48"/>
      <c r="T76" s="48"/>
      <c r="U76" s="48"/>
      <c r="V76" s="48"/>
      <c r="W76" s="48"/>
      <c r="X76" s="48"/>
      <c r="Y76" s="48"/>
      <c r="Z76" s="48"/>
      <c r="AA76" s="48"/>
      <c r="AB76" s="48"/>
      <c r="AC76" s="48"/>
      <c r="AD76" s="48"/>
      <c r="AE76" s="16"/>
    </row>
    <row r="77" spans="1:34"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16"/>
    </row>
    <row r="78" spans="1:34" x14ac:dyDescent="0.25">
      <c r="A78" s="48"/>
      <c r="B78" s="48"/>
      <c r="C78" s="52"/>
      <c r="D78" s="52"/>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16"/>
    </row>
    <row r="79" spans="1:34" x14ac:dyDescent="0.25">
      <c r="A79" s="48"/>
      <c r="B79" s="48"/>
      <c r="C79" s="52"/>
      <c r="D79" s="52"/>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16"/>
    </row>
    <row r="80" spans="1:34" x14ac:dyDescent="0.25">
      <c r="A80" s="48"/>
      <c r="B80" s="48"/>
      <c r="C80" s="52"/>
      <c r="D80" s="52"/>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16"/>
    </row>
    <row r="81" spans="1:31" x14ac:dyDescent="0.25">
      <c r="A81" s="48"/>
      <c r="B81" s="48"/>
      <c r="C81" s="52"/>
      <c r="D81" s="52"/>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16"/>
    </row>
    <row r="82" spans="1:31"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16"/>
    </row>
    <row r="83" spans="1:31" x14ac:dyDescent="0.25">
      <c r="A83" s="7" t="s">
        <v>182</v>
      </c>
      <c r="B83" s="7" t="s">
        <v>183</v>
      </c>
      <c r="C83" s="7" t="s">
        <v>184</v>
      </c>
      <c r="D83" s="7" t="s">
        <v>185</v>
      </c>
      <c r="E83" s="7" t="s">
        <v>186</v>
      </c>
      <c r="F83" s="7" t="s">
        <v>187</v>
      </c>
      <c r="G83" s="7" t="s">
        <v>188</v>
      </c>
      <c r="H83" s="7" t="s">
        <v>189</v>
      </c>
      <c r="I83" s="7" t="s">
        <v>190</v>
      </c>
      <c r="J83" s="7" t="s">
        <v>191</v>
      </c>
      <c r="K83" s="7" t="s">
        <v>192</v>
      </c>
      <c r="L83" s="7" t="s">
        <v>193</v>
      </c>
      <c r="M83" s="7" t="s">
        <v>194</v>
      </c>
      <c r="N83" s="7" t="s">
        <v>195</v>
      </c>
      <c r="O83" s="7" t="s">
        <v>196</v>
      </c>
      <c r="P83" s="7" t="s">
        <v>197</v>
      </c>
      <c r="Q83" s="7" t="s">
        <v>198</v>
      </c>
      <c r="R83" s="7" t="s">
        <v>199</v>
      </c>
      <c r="S83" s="7" t="s">
        <v>200</v>
      </c>
      <c r="T83" s="7" t="s">
        <v>201</v>
      </c>
      <c r="U83" s="7" t="s">
        <v>202</v>
      </c>
      <c r="V83" s="7" t="s">
        <v>203</v>
      </c>
      <c r="W83" s="7" t="s">
        <v>204</v>
      </c>
      <c r="X83" s="7" t="s">
        <v>205</v>
      </c>
      <c r="Y83" s="7" t="s">
        <v>206</v>
      </c>
      <c r="Z83" s="7" t="s">
        <v>207</v>
      </c>
      <c r="AA83" s="7" t="s">
        <v>208</v>
      </c>
      <c r="AB83" s="7" t="s">
        <v>209</v>
      </c>
      <c r="AC83" s="8"/>
      <c r="AD83" s="8"/>
      <c r="AE83" s="8">
        <v>0</v>
      </c>
    </row>
    <row r="84" spans="1:31" x14ac:dyDescent="0.25">
      <c r="A84" s="17">
        <f>B16</f>
        <v>0</v>
      </c>
      <c r="B84" s="10" t="str">
        <f>PHONETIC(B16)</f>
        <v/>
      </c>
      <c r="C84" s="17">
        <f>P25</f>
        <v>0</v>
      </c>
      <c r="D84" s="10" t="str">
        <f>AN2</f>
        <v>2016/選択/選択</v>
      </c>
      <c r="E84" s="10" t="str">
        <f>AP2</f>
        <v>=B13/選択/選択～選択/選択</v>
      </c>
      <c r="F84" s="10"/>
      <c r="G84" s="10"/>
      <c r="H84" s="10"/>
      <c r="I84" s="10"/>
      <c r="J84" s="10"/>
      <c r="K84" s="10"/>
      <c r="L84" s="10"/>
      <c r="M84" s="10"/>
      <c r="N84" s="10"/>
      <c r="O84" s="10"/>
      <c r="P84" s="10"/>
      <c r="Q84" s="10"/>
      <c r="R84" s="10"/>
      <c r="S84" s="10"/>
      <c r="T84" s="30" t="str">
        <f>M62</f>
        <v>●</v>
      </c>
      <c r="U84" s="10"/>
      <c r="V84" s="10"/>
      <c r="W84" s="17">
        <f>Z16</f>
        <v>0</v>
      </c>
      <c r="X84" s="17">
        <f>B25</f>
        <v>0</v>
      </c>
      <c r="Y84" s="17">
        <f>P25</f>
        <v>0</v>
      </c>
      <c r="Z84" s="10"/>
      <c r="AA84" s="10"/>
      <c r="AB84" s="10"/>
      <c r="AC84" s="10"/>
      <c r="AD84" s="10"/>
      <c r="AE84" s="10"/>
    </row>
    <row r="85" spans="1:3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sheetData>
  <sheetProtection algorithmName="SHA-512" hashValue="kXBC1WHwZtxcR2RFwJ1RgBMMXIbqyOgOXki+awmL0fKSOCqsgaxNJ87M8DxSeaRRhXCG1XBMvs9YVG+ie7XjFw==" saltValue="5rJnxQBbvgMoqYzX+Hn+ag==" spinCount="100000" sheet="1" selectLockedCells="1"/>
  <mergeCells count="65">
    <mergeCell ref="B62:K62"/>
    <mergeCell ref="M62:N62"/>
    <mergeCell ref="M61:N61"/>
    <mergeCell ref="B59:H59"/>
    <mergeCell ref="J59:M59"/>
    <mergeCell ref="B43:H43"/>
    <mergeCell ref="B45:H45"/>
    <mergeCell ref="J51:M51"/>
    <mergeCell ref="J53:M53"/>
    <mergeCell ref="B49:H49"/>
    <mergeCell ref="B53:H53"/>
    <mergeCell ref="I41:K41"/>
    <mergeCell ref="I43:K43"/>
    <mergeCell ref="I45:K45"/>
    <mergeCell ref="M43:N43"/>
    <mergeCell ref="M45:N45"/>
    <mergeCell ref="B34:H34"/>
    <mergeCell ref="B28:H28"/>
    <mergeCell ref="B16:H16"/>
    <mergeCell ref="B30:H30"/>
    <mergeCell ref="B32:H32"/>
    <mergeCell ref="J16:P16"/>
    <mergeCell ref="B25:N25"/>
    <mergeCell ref="B22:H22"/>
    <mergeCell ref="J22:N22"/>
    <mergeCell ref="P22:T22"/>
    <mergeCell ref="P25:AD25"/>
    <mergeCell ref="Z16:AD16"/>
    <mergeCell ref="I39:K39"/>
    <mergeCell ref="M38:N38"/>
    <mergeCell ref="B37:H37"/>
    <mergeCell ref="I37:K37"/>
    <mergeCell ref="I36:K36"/>
    <mergeCell ref="L13:M13"/>
    <mergeCell ref="J55:M55"/>
    <mergeCell ref="B57:I57"/>
    <mergeCell ref="J57:M57"/>
    <mergeCell ref="B51:H51"/>
    <mergeCell ref="M39:N39"/>
    <mergeCell ref="M41:N41"/>
    <mergeCell ref="B39:H39"/>
    <mergeCell ref="B41:H41"/>
    <mergeCell ref="B47:H47"/>
    <mergeCell ref="I47:K47"/>
    <mergeCell ref="M47:N47"/>
    <mergeCell ref="B56:AE56"/>
    <mergeCell ref="B55:I55"/>
    <mergeCell ref="B54:AE54"/>
    <mergeCell ref="J49:M49"/>
    <mergeCell ref="U6:AD6"/>
    <mergeCell ref="B19:T19"/>
    <mergeCell ref="R16:X16"/>
    <mergeCell ref="V22:Z22"/>
    <mergeCell ref="A1:AE2"/>
    <mergeCell ref="B13:C13"/>
    <mergeCell ref="E13:F13"/>
    <mergeCell ref="H13:I13"/>
    <mergeCell ref="B10:C10"/>
    <mergeCell ref="E10:F10"/>
    <mergeCell ref="H10:I10"/>
    <mergeCell ref="L10:O10"/>
    <mergeCell ref="D6:S6"/>
    <mergeCell ref="Q10:T10"/>
    <mergeCell ref="X3:AE3"/>
    <mergeCell ref="O13:P13"/>
  </mergeCells>
  <phoneticPr fontId="2"/>
  <dataValidations count="12">
    <dataValidation type="list" allowBlank="1" showInputMessage="1" showErrorMessage="1" error="ハザードプレサーチ単品コースでお申込み下さい" sqref="M41:N41 M39:N39 M45:N45 M43:N43" xr:uid="{00000000-0002-0000-0000-000001000000}">
      <formula1>$AG$1:$AG$2</formula1>
    </dataValidation>
    <dataValidation type="list" allowBlank="1" showInputMessage="1" showErrorMessage="1" sqref="H13:I13" xr:uid="{00000000-0002-0000-0000-000004000000}">
      <formula1>IF(AG5="31日",$AL$2:$AL$33,$AL$2:$AL$32)</formula1>
    </dataValidation>
    <dataValidation type="list" allowBlank="1" showInputMessage="1" showErrorMessage="1" sqref="O13:P13" xr:uid="{00000000-0002-0000-0000-000005000000}">
      <formula1>IF(AG6="31日",$AL$2:$AL$33,$AL$2:$AL$32)</formula1>
    </dataValidation>
    <dataValidation type="list" allowBlank="1" showInputMessage="1" showErrorMessage="1" sqref="H10:I10" xr:uid="{00000000-0002-0000-0000-000006000000}">
      <formula1>IF(AG4="31日",$AL$2:$AL$33,$AL$2:$AL$32)</formula1>
    </dataValidation>
    <dataValidation type="custom" imeMode="hiragana" allowBlank="1" showInputMessage="1" showErrorMessage="1" error="上記の買主欄をご記入下さい" sqref="B16:E16 G16:H16" xr:uid="{00000000-0002-0000-0000-000007000000}">
      <formula1>AF16&lt;&gt;"0"</formula1>
    </dataValidation>
    <dataValidation type="custom" imeMode="hiragana" allowBlank="1" showInputMessage="1" showErrorMessage="1" error="上記の買主欄をご記入下さい" sqref="F16" xr:uid="{00000000-0002-0000-0000-000008000000}">
      <formula1>AJ15&lt;&gt;"0"</formula1>
    </dataValidation>
    <dataValidation type="list" allowBlank="1" showInputMessage="1" showErrorMessage="1" sqref="E10:F10 L13:M13 E13" xr:uid="{00000000-0002-0000-0000-000009000000}">
      <formula1>$AK$2:$AK$14</formula1>
    </dataValidation>
    <dataValidation imeMode="halfAlpha" allowBlank="1" showInputMessage="1" showErrorMessage="1" sqref="B22:H22 J22:N22 P22:T22 V22:Z22" xr:uid="{00000000-0002-0000-0000-00000A000000}"/>
    <dataValidation imeMode="hiragana" allowBlank="1" showInputMessage="1" showErrorMessage="1" sqref="B25:N25 J16:P16 R16:X16 Z16:AD16 B19:T19 P25:AD25 D6" xr:uid="{00000000-0002-0000-0000-00000B000000}"/>
    <dataValidation type="list" allowBlank="1" showInputMessage="1" showErrorMessage="1" sqref="B13:C13 B10:C10" xr:uid="{00000000-0002-0000-0000-00000C000000}">
      <formula1>$AJ$2:$AJ$4</formula1>
    </dataValidation>
    <dataValidation type="list" allowBlank="1" showInputMessage="1" showErrorMessage="1" error="ハザードプレサーチ単品コースでお申込み下さい" promptTitle="カスタマイズコース" prompt="河川の水位データなど、単品コースにないデータをご希望の場合はお申込み下さい。調査の可否など弊社担当者からご連絡させて頂きます。" sqref="M47:N47" xr:uid="{00000000-0002-0000-0000-00000D000000}">
      <formula1>$AG$1:$AG$2</formula1>
    </dataValidation>
    <dataValidation type="list" allowBlank="1" showInputMessage="1" showErrorMessage="1" promptTitle="実績公開にご協力ください" prompt="ハザードプレサーチの利用実績を発注者などにも広め、総合評価でプラスになるように、実績を公表しております。_x000a_発注者と工事名のみの公表で、貴社名は公表致しません。_x000a_この実績はホームページ等で広く公表させて頂きます。" sqref="M62" xr:uid="{00000000-0002-0000-0000-00000E000000}">
      <formula1>$AF$62:$AF$63</formula1>
    </dataValidation>
  </dataValidations>
  <hyperlinks>
    <hyperlink ref="K76" r:id="rId1" xr:uid="{00000000-0004-0000-0000-000000000000}"/>
  </hyperlinks>
  <pageMargins left="0.55118110236220474" right="0.15748031496062992" top="0.43307086614173229" bottom="0.62992125984251968" header="0.51181102362204722" footer="0.51181102362204722"/>
  <pageSetup paperSize="9" scale="75"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90" r:id="rId5" name="Check Box 70">
              <controlPr locked="0" defaultSize="0" autoFill="0" autoLine="0" autoPict="0">
                <anchor moveWithCells="1" sizeWithCells="1">
                  <from>
                    <xdr:col>8</xdr:col>
                    <xdr:colOff>142875</xdr:colOff>
                    <xdr:row>33</xdr:row>
                    <xdr:rowOff>9525</xdr:rowOff>
                  </from>
                  <to>
                    <xdr:col>11</xdr:col>
                    <xdr:colOff>38100</xdr:colOff>
                    <xdr:row>34</xdr:row>
                    <xdr:rowOff>19050</xdr:rowOff>
                  </to>
                </anchor>
              </controlPr>
            </control>
          </mc:Choice>
        </mc:AlternateContent>
        <mc:AlternateContent xmlns:mc="http://schemas.openxmlformats.org/markup-compatibility/2006">
          <mc:Choice Requires="x14">
            <control shapeId="5189" r:id="rId6" name="Check Box 69">
              <controlPr locked="0" defaultSize="0" autoFill="0" autoLine="0" autoPict="0">
                <anchor moveWithCells="1" sizeWithCells="1">
                  <from>
                    <xdr:col>8</xdr:col>
                    <xdr:colOff>142875</xdr:colOff>
                    <xdr:row>30</xdr:row>
                    <xdr:rowOff>190500</xdr:rowOff>
                  </from>
                  <to>
                    <xdr:col>9</xdr:col>
                    <xdr:colOff>133350</xdr:colOff>
                    <xdr:row>33</xdr:row>
                    <xdr:rowOff>28575</xdr:rowOff>
                  </to>
                </anchor>
              </controlPr>
            </control>
          </mc:Choice>
        </mc:AlternateContent>
        <mc:AlternateContent xmlns:mc="http://schemas.openxmlformats.org/markup-compatibility/2006">
          <mc:Choice Requires="x14">
            <control shapeId="5186" r:id="rId7" name="Check Box 66">
              <controlPr locked="0" defaultSize="0" autoFill="0" autoLine="0" autoPict="0">
                <anchor moveWithCells="1" sizeWithCells="1">
                  <from>
                    <xdr:col>8</xdr:col>
                    <xdr:colOff>142875</xdr:colOff>
                    <xdr:row>29</xdr:row>
                    <xdr:rowOff>0</xdr:rowOff>
                  </from>
                  <to>
                    <xdr:col>9</xdr:col>
                    <xdr:colOff>114300</xdr:colOff>
                    <xdr:row>30</xdr:row>
                    <xdr:rowOff>19050</xdr:rowOff>
                  </to>
                </anchor>
              </controlPr>
            </control>
          </mc:Choice>
        </mc:AlternateContent>
        <mc:AlternateContent xmlns:mc="http://schemas.openxmlformats.org/markup-compatibility/2006">
          <mc:Choice Requires="x14">
            <control shapeId="10723" r:id="rId8" name="Check Box 2531">
              <controlPr locked="0" defaultSize="0" autoFill="0" autoLine="0" autoPict="0">
                <anchor moveWithCells="1" sizeWithCells="1">
                  <from>
                    <xdr:col>8</xdr:col>
                    <xdr:colOff>142875</xdr:colOff>
                    <xdr:row>26</xdr:row>
                    <xdr:rowOff>190500</xdr:rowOff>
                  </from>
                  <to>
                    <xdr:col>9</xdr:col>
                    <xdr:colOff>190500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100"/>
  <sheetViews>
    <sheetView zoomScaleNormal="100" workbookViewId="0">
      <selection activeCell="D2" sqref="D2:R2"/>
    </sheetView>
  </sheetViews>
  <sheetFormatPr defaultRowHeight="13.5" x14ac:dyDescent="0.15"/>
  <cols>
    <col min="1" max="2" width="5.625" customWidth="1"/>
    <col min="3" max="3" width="18.625" customWidth="1"/>
    <col min="4" max="4" width="8.625" customWidth="1"/>
    <col min="5" max="5" width="4.625" customWidth="1"/>
    <col min="6" max="6" width="3.625" customWidth="1"/>
    <col min="7" max="7" width="4.625" customWidth="1"/>
    <col min="8" max="8" width="3.625" customWidth="1"/>
    <col min="9" max="9" width="4.625" customWidth="1"/>
    <col min="10" max="10" width="3.625" customWidth="1"/>
    <col min="11" max="11" width="0.875" customWidth="1"/>
    <col min="12" max="12" width="8.625" customWidth="1"/>
    <col min="13" max="13" width="4.625" customWidth="1"/>
    <col min="14" max="14" width="3.625" customWidth="1"/>
    <col min="15" max="15" width="4.625" customWidth="1"/>
    <col min="16" max="16" width="3.625" customWidth="1"/>
    <col min="17" max="17" width="4.625" customWidth="1"/>
    <col min="18" max="18" width="3.625" customWidth="1"/>
    <col min="19" max="19" width="50" customWidth="1"/>
    <col min="20" max="20" width="9" style="5"/>
    <col min="21" max="23" width="5.625" style="6" customWidth="1"/>
    <col min="24" max="24" width="13.25" style="6" bestFit="1" customWidth="1"/>
    <col min="25" max="25" width="5.625" style="6" customWidth="1"/>
    <col min="26" max="38" width="9" style="5"/>
  </cols>
  <sheetData>
    <row r="1" spans="1:28" ht="30" customHeight="1" x14ac:dyDescent="0.25">
      <c r="A1" s="183" t="s">
        <v>10</v>
      </c>
      <c r="B1" s="184"/>
      <c r="C1" s="184"/>
      <c r="D1" s="184"/>
      <c r="E1" s="184"/>
      <c r="F1" s="184"/>
      <c r="G1" s="184"/>
      <c r="H1" s="184"/>
      <c r="I1" s="184"/>
      <c r="J1" s="184"/>
      <c r="K1" s="184"/>
      <c r="L1" s="184"/>
      <c r="M1" s="184"/>
      <c r="N1" s="184"/>
      <c r="O1" s="184"/>
      <c r="P1" s="184"/>
      <c r="Q1" s="184"/>
      <c r="R1" s="184"/>
      <c r="S1" s="13"/>
      <c r="T1" s="10" t="s">
        <v>180</v>
      </c>
      <c r="U1" s="23" t="s">
        <v>5</v>
      </c>
      <c r="V1" s="55" t="s">
        <v>5</v>
      </c>
      <c r="W1" s="55" t="s">
        <v>5</v>
      </c>
      <c r="X1" s="55" t="s">
        <v>5</v>
      </c>
      <c r="Y1" s="55" t="s">
        <v>5</v>
      </c>
      <c r="Z1" s="55" t="s">
        <v>5</v>
      </c>
      <c r="AA1" s="55" t="s">
        <v>5</v>
      </c>
      <c r="AB1" s="55" t="s">
        <v>5</v>
      </c>
    </row>
    <row r="2" spans="1:28" ht="20.100000000000001" customHeight="1" x14ac:dyDescent="0.25">
      <c r="A2" s="166" t="s">
        <v>58</v>
      </c>
      <c r="B2" s="166"/>
      <c r="C2" s="166"/>
      <c r="D2" s="185" t="str">
        <f>IF(企業情報入力!P25="","",企業情報入力!P25)</f>
        <v/>
      </c>
      <c r="E2" s="185"/>
      <c r="F2" s="185"/>
      <c r="G2" s="185"/>
      <c r="H2" s="185"/>
      <c r="I2" s="185"/>
      <c r="J2" s="185"/>
      <c r="K2" s="185"/>
      <c r="L2" s="185"/>
      <c r="M2" s="185"/>
      <c r="N2" s="185"/>
      <c r="O2" s="185"/>
      <c r="P2" s="185"/>
      <c r="Q2" s="185"/>
      <c r="R2" s="185"/>
      <c r="S2" s="56" t="s">
        <v>59</v>
      </c>
      <c r="T2" s="10" t="s">
        <v>181</v>
      </c>
      <c r="U2" s="23">
        <v>20</v>
      </c>
      <c r="V2" s="23">
        <v>0</v>
      </c>
      <c r="W2" s="23">
        <v>120</v>
      </c>
      <c r="X2" s="55" t="s">
        <v>174</v>
      </c>
      <c r="Y2" s="23">
        <v>1</v>
      </c>
      <c r="Z2" s="10" t="s">
        <v>87</v>
      </c>
      <c r="AA2" s="23">
        <v>2026</v>
      </c>
      <c r="AB2" s="23">
        <v>1990</v>
      </c>
    </row>
    <row r="3" spans="1:28" ht="20.100000000000001" customHeight="1" x14ac:dyDescent="0.25">
      <c r="A3" s="166" t="s">
        <v>8</v>
      </c>
      <c r="B3" s="166"/>
      <c r="C3" s="166"/>
      <c r="D3" s="185" t="str">
        <f>IF(企業情報入力!B25="","",企業情報入力!B25)</f>
        <v/>
      </c>
      <c r="E3" s="185"/>
      <c r="F3" s="185"/>
      <c r="G3" s="185"/>
      <c r="H3" s="185"/>
      <c r="I3" s="185"/>
      <c r="J3" s="185"/>
      <c r="K3" s="185"/>
      <c r="L3" s="185"/>
      <c r="M3" s="185"/>
      <c r="N3" s="185"/>
      <c r="O3" s="185"/>
      <c r="P3" s="185"/>
      <c r="Q3" s="185"/>
      <c r="R3" s="185"/>
      <c r="S3" s="56" t="s">
        <v>68</v>
      </c>
      <c r="T3" s="10"/>
      <c r="U3" s="23">
        <v>21</v>
      </c>
      <c r="V3" s="23">
        <v>1</v>
      </c>
      <c r="W3" s="23">
        <v>121</v>
      </c>
      <c r="X3" s="55" t="s">
        <v>175</v>
      </c>
      <c r="Y3" s="23">
        <v>2</v>
      </c>
      <c r="Z3" s="10" t="s">
        <v>88</v>
      </c>
      <c r="AA3" s="23">
        <v>2027</v>
      </c>
      <c r="AB3" s="23">
        <v>1991</v>
      </c>
    </row>
    <row r="4" spans="1:28" ht="20.100000000000001" customHeight="1" x14ac:dyDescent="0.25">
      <c r="A4" s="187" t="s">
        <v>86</v>
      </c>
      <c r="B4" s="188"/>
      <c r="C4" s="189"/>
      <c r="D4" s="190" t="s">
        <v>5</v>
      </c>
      <c r="E4" s="191"/>
      <c r="F4" s="191"/>
      <c r="G4" s="191"/>
      <c r="H4" s="191"/>
      <c r="I4" s="191"/>
      <c r="J4" s="191"/>
      <c r="K4" s="191"/>
      <c r="L4" s="191"/>
      <c r="M4" s="191"/>
      <c r="N4" s="191"/>
      <c r="O4" s="191"/>
      <c r="P4" s="191"/>
      <c r="Q4" s="191"/>
      <c r="R4" s="192"/>
      <c r="S4" s="56"/>
      <c r="T4" s="10"/>
      <c r="U4" s="23">
        <v>22</v>
      </c>
      <c r="V4" s="23">
        <v>2</v>
      </c>
      <c r="W4" s="23">
        <v>122</v>
      </c>
      <c r="X4" s="55" t="s">
        <v>176</v>
      </c>
      <c r="Y4" s="23">
        <v>3</v>
      </c>
      <c r="Z4" s="10"/>
      <c r="AA4" s="23">
        <v>2028</v>
      </c>
      <c r="AB4" s="23">
        <v>1992</v>
      </c>
    </row>
    <row r="5" spans="1:28" ht="20.100000000000001" customHeight="1" x14ac:dyDescent="0.25">
      <c r="A5" s="166" t="s">
        <v>18</v>
      </c>
      <c r="B5" s="166"/>
      <c r="C5" s="166"/>
      <c r="D5" s="186"/>
      <c r="E5" s="186"/>
      <c r="F5" s="186"/>
      <c r="G5" s="186"/>
      <c r="H5" s="186"/>
      <c r="I5" s="186"/>
      <c r="J5" s="186"/>
      <c r="K5" s="186"/>
      <c r="L5" s="186"/>
      <c r="M5" s="186"/>
      <c r="N5" s="186"/>
      <c r="O5" s="186"/>
      <c r="P5" s="186"/>
      <c r="Q5" s="186"/>
      <c r="R5" s="186"/>
      <c r="S5" s="56" t="s">
        <v>41</v>
      </c>
      <c r="T5" s="10"/>
      <c r="U5" s="23">
        <v>23</v>
      </c>
      <c r="V5" s="23">
        <v>3</v>
      </c>
      <c r="W5" s="23">
        <v>123</v>
      </c>
      <c r="X5" s="55" t="s">
        <v>177</v>
      </c>
      <c r="Y5" s="23">
        <v>4</v>
      </c>
      <c r="Z5" s="10"/>
      <c r="AA5" s="23">
        <v>2029</v>
      </c>
      <c r="AB5" s="23">
        <v>1993</v>
      </c>
    </row>
    <row r="6" spans="1:28" ht="15" customHeight="1" x14ac:dyDescent="0.25">
      <c r="A6" s="166" t="s">
        <v>60</v>
      </c>
      <c r="B6" s="166"/>
      <c r="C6" s="57" t="s">
        <v>61</v>
      </c>
      <c r="D6" s="182"/>
      <c r="E6" s="182"/>
      <c r="F6" s="182"/>
      <c r="G6" s="182"/>
      <c r="H6" s="182"/>
      <c r="I6" s="182"/>
      <c r="J6" s="182"/>
      <c r="K6" s="182"/>
      <c r="L6" s="182"/>
      <c r="M6" s="182"/>
      <c r="N6" s="182"/>
      <c r="O6" s="182"/>
      <c r="P6" s="182"/>
      <c r="Q6" s="182"/>
      <c r="R6" s="182"/>
      <c r="S6" s="13"/>
      <c r="T6" s="10"/>
      <c r="U6" s="23">
        <v>24</v>
      </c>
      <c r="V6" s="23">
        <v>4</v>
      </c>
      <c r="W6" s="23">
        <v>124</v>
      </c>
      <c r="X6" s="55" t="s">
        <v>178</v>
      </c>
      <c r="Y6" s="23">
        <v>5</v>
      </c>
      <c r="Z6" s="10"/>
      <c r="AA6" s="23">
        <v>2030</v>
      </c>
      <c r="AB6" s="23">
        <v>1994</v>
      </c>
    </row>
    <row r="7" spans="1:28" ht="15" customHeight="1" x14ac:dyDescent="0.25">
      <c r="A7" s="166"/>
      <c r="B7" s="166"/>
      <c r="C7" s="57" t="s">
        <v>62</v>
      </c>
      <c r="D7" s="58" t="s">
        <v>63</v>
      </c>
      <c r="E7" s="80" t="s">
        <v>5</v>
      </c>
      <c r="F7" s="60" t="s">
        <v>36</v>
      </c>
      <c r="G7" s="59" t="s">
        <v>5</v>
      </c>
      <c r="H7" s="60" t="s">
        <v>37</v>
      </c>
      <c r="I7" s="59" t="s">
        <v>5</v>
      </c>
      <c r="J7" s="60" t="s">
        <v>38</v>
      </c>
      <c r="K7" s="61"/>
      <c r="L7" s="60" t="s">
        <v>39</v>
      </c>
      <c r="M7" s="59" t="s">
        <v>5</v>
      </c>
      <c r="N7" s="60" t="s">
        <v>36</v>
      </c>
      <c r="O7" s="59" t="s">
        <v>5</v>
      </c>
      <c r="P7" s="60" t="s">
        <v>37</v>
      </c>
      <c r="Q7" s="59" t="s">
        <v>5</v>
      </c>
      <c r="R7" s="62" t="s">
        <v>38</v>
      </c>
      <c r="S7" s="63"/>
      <c r="T7" s="10"/>
      <c r="U7" s="23">
        <v>25</v>
      </c>
      <c r="V7" s="23">
        <v>5</v>
      </c>
      <c r="W7" s="23">
        <v>125</v>
      </c>
      <c r="X7" s="23">
        <v>1990</v>
      </c>
      <c r="Y7" s="23">
        <v>6</v>
      </c>
      <c r="Z7" s="10"/>
      <c r="AA7" s="23">
        <v>2031</v>
      </c>
      <c r="AB7" s="23">
        <v>1995</v>
      </c>
    </row>
    <row r="8" spans="1:28" ht="20.100000000000001" customHeight="1" x14ac:dyDescent="0.25">
      <c r="A8" s="166" t="s">
        <v>64</v>
      </c>
      <c r="B8" s="166"/>
      <c r="C8" s="166"/>
      <c r="D8" s="162" t="s">
        <v>5</v>
      </c>
      <c r="E8" s="159"/>
      <c r="F8" s="64" t="s">
        <v>20</v>
      </c>
      <c r="G8" s="65" t="s">
        <v>5</v>
      </c>
      <c r="H8" s="64" t="s">
        <v>40</v>
      </c>
      <c r="I8" s="165" t="s">
        <v>33</v>
      </c>
      <c r="J8" s="165"/>
      <c r="K8" s="165"/>
      <c r="L8" s="159" t="s">
        <v>5</v>
      </c>
      <c r="M8" s="159"/>
      <c r="N8" s="64" t="s">
        <v>20</v>
      </c>
      <c r="O8" s="65" t="s">
        <v>5</v>
      </c>
      <c r="P8" s="64" t="s">
        <v>40</v>
      </c>
      <c r="Q8" s="165"/>
      <c r="R8" s="167"/>
      <c r="S8" s="13"/>
      <c r="T8" s="10"/>
      <c r="U8" s="23">
        <v>26</v>
      </c>
      <c r="V8" s="23">
        <v>6</v>
      </c>
      <c r="W8" s="23">
        <v>126</v>
      </c>
      <c r="X8" s="23">
        <v>1991</v>
      </c>
      <c r="Y8" s="23">
        <v>7</v>
      </c>
      <c r="Z8" s="10"/>
      <c r="AA8" s="23">
        <v>2032</v>
      </c>
      <c r="AB8" s="23">
        <v>1996</v>
      </c>
    </row>
    <row r="9" spans="1:28" ht="20.100000000000001" customHeight="1" x14ac:dyDescent="0.25">
      <c r="A9" s="166" t="s">
        <v>91</v>
      </c>
      <c r="B9" s="166"/>
      <c r="C9" s="166"/>
      <c r="D9" s="162"/>
      <c r="E9" s="159"/>
      <c r="F9" s="159"/>
      <c r="G9" s="159"/>
      <c r="H9" s="159"/>
      <c r="I9" s="159"/>
      <c r="J9" s="159"/>
      <c r="K9" s="159"/>
      <c r="L9" s="159"/>
      <c r="M9" s="159"/>
      <c r="N9" s="159"/>
      <c r="O9" s="159"/>
      <c r="P9" s="159"/>
      <c r="Q9" s="159"/>
      <c r="R9" s="168"/>
      <c r="S9" s="13"/>
      <c r="T9" s="10"/>
      <c r="U9" s="23">
        <v>27</v>
      </c>
      <c r="V9" s="23">
        <v>7</v>
      </c>
      <c r="W9" s="23">
        <v>127</v>
      </c>
      <c r="X9" s="23">
        <v>1992</v>
      </c>
      <c r="Y9" s="23">
        <v>8</v>
      </c>
      <c r="Z9" s="10"/>
      <c r="AA9" s="23">
        <v>2033</v>
      </c>
      <c r="AB9" s="23">
        <v>1997</v>
      </c>
    </row>
    <row r="10" spans="1:28" ht="20.100000000000001" customHeight="1" x14ac:dyDescent="0.25">
      <c r="A10" s="160" t="s">
        <v>19</v>
      </c>
      <c r="B10" s="161"/>
      <c r="C10" s="161"/>
      <c r="D10" s="152" t="s">
        <v>5</v>
      </c>
      <c r="E10" s="153"/>
      <c r="F10" s="64" t="s">
        <v>20</v>
      </c>
      <c r="G10" s="65" t="s">
        <v>5</v>
      </c>
      <c r="H10" s="64" t="s">
        <v>40</v>
      </c>
      <c r="I10" s="165" t="s">
        <v>33</v>
      </c>
      <c r="J10" s="165"/>
      <c r="K10" s="165"/>
      <c r="L10" s="159" t="s">
        <v>5</v>
      </c>
      <c r="M10" s="159"/>
      <c r="N10" s="64" t="s">
        <v>20</v>
      </c>
      <c r="O10" s="65" t="s">
        <v>5</v>
      </c>
      <c r="P10" s="64" t="s">
        <v>40</v>
      </c>
      <c r="Q10" s="165"/>
      <c r="R10" s="167"/>
      <c r="S10" s="56" t="s">
        <v>9</v>
      </c>
      <c r="T10" s="10"/>
      <c r="U10" s="23">
        <v>28</v>
      </c>
      <c r="V10" s="23">
        <v>8</v>
      </c>
      <c r="W10" s="23">
        <v>128</v>
      </c>
      <c r="X10" s="23">
        <v>1993</v>
      </c>
      <c r="Y10" s="23">
        <v>9</v>
      </c>
      <c r="Z10" s="10"/>
      <c r="AA10" s="23">
        <v>2034</v>
      </c>
      <c r="AB10" s="23">
        <v>1998</v>
      </c>
    </row>
    <row r="11" spans="1:28" ht="20.100000000000001" customHeight="1" x14ac:dyDescent="0.25">
      <c r="A11" s="163"/>
      <c r="B11" s="163"/>
      <c r="C11" s="163"/>
      <c r="D11" s="164" t="s">
        <v>179</v>
      </c>
      <c r="E11" s="164"/>
      <c r="F11" s="164"/>
      <c r="G11" s="164"/>
      <c r="H11" s="164"/>
      <c r="I11" s="164"/>
      <c r="J11" s="164"/>
      <c r="K11" s="164"/>
      <c r="L11" s="164"/>
      <c r="M11" s="164"/>
      <c r="N11" s="164"/>
      <c r="O11" s="164"/>
      <c r="P11" s="164"/>
      <c r="Q11" s="164"/>
      <c r="R11" s="164"/>
      <c r="S11" s="13"/>
      <c r="T11" s="10"/>
      <c r="U11" s="23">
        <v>29</v>
      </c>
      <c r="V11" s="23">
        <v>9</v>
      </c>
      <c r="W11" s="23">
        <v>129</v>
      </c>
      <c r="X11" s="23">
        <v>1994</v>
      </c>
      <c r="Y11" s="23">
        <v>10</v>
      </c>
      <c r="Z11" s="10"/>
      <c r="AA11" s="23">
        <v>2035</v>
      </c>
      <c r="AB11" s="23">
        <v>1999</v>
      </c>
    </row>
    <row r="12" spans="1:28" ht="24.95" customHeight="1" x14ac:dyDescent="0.25">
      <c r="A12" s="66" t="s">
        <v>51</v>
      </c>
      <c r="B12" s="66" t="s">
        <v>5</v>
      </c>
      <c r="C12" s="66" t="s">
        <v>69</v>
      </c>
      <c r="D12" s="154" t="s">
        <v>90</v>
      </c>
      <c r="E12" s="154"/>
      <c r="F12" s="154"/>
      <c r="G12" s="154"/>
      <c r="H12" s="154"/>
      <c r="I12" s="154"/>
      <c r="J12" s="154"/>
      <c r="K12" s="154"/>
      <c r="L12" s="154"/>
      <c r="M12" s="154"/>
      <c r="N12" s="154"/>
      <c r="O12" s="154"/>
      <c r="P12" s="154"/>
      <c r="Q12" s="154"/>
      <c r="R12" s="154"/>
      <c r="S12" s="13"/>
      <c r="T12" s="10"/>
      <c r="U12" s="23">
        <v>30</v>
      </c>
      <c r="V12" s="23">
        <v>10</v>
      </c>
      <c r="W12" s="23">
        <v>130</v>
      </c>
      <c r="X12" s="23">
        <v>1995</v>
      </c>
      <c r="Y12" s="23">
        <v>11</v>
      </c>
      <c r="Z12" s="10"/>
      <c r="AA12" s="23">
        <v>2036</v>
      </c>
      <c r="AB12" s="23">
        <v>2000</v>
      </c>
    </row>
    <row r="13" spans="1:28" ht="39.950000000000003" customHeight="1" x14ac:dyDescent="0.25">
      <c r="A13" s="67" t="s">
        <v>52</v>
      </c>
      <c r="B13" s="68" t="s">
        <v>6</v>
      </c>
      <c r="C13" s="69" t="s">
        <v>0</v>
      </c>
      <c r="D13" s="156"/>
      <c r="E13" s="157"/>
      <c r="F13" s="157"/>
      <c r="G13" s="157"/>
      <c r="H13" s="157"/>
      <c r="I13" s="157"/>
      <c r="J13" s="157"/>
      <c r="K13" s="157"/>
      <c r="L13" s="157"/>
      <c r="M13" s="157"/>
      <c r="N13" s="157"/>
      <c r="O13" s="157"/>
      <c r="P13" s="157"/>
      <c r="Q13" s="157"/>
      <c r="R13" s="158"/>
      <c r="S13" s="70" t="s">
        <v>17</v>
      </c>
      <c r="T13" s="10"/>
      <c r="U13" s="23">
        <v>31</v>
      </c>
      <c r="V13" s="23">
        <v>11</v>
      </c>
      <c r="W13" s="23">
        <v>131</v>
      </c>
      <c r="X13" s="23">
        <v>1996</v>
      </c>
      <c r="Y13" s="23">
        <v>12</v>
      </c>
      <c r="Z13" s="10"/>
      <c r="AA13" s="23">
        <v>2037</v>
      </c>
      <c r="AB13" s="23">
        <v>2001</v>
      </c>
    </row>
    <row r="14" spans="1:28" ht="39.950000000000003" customHeight="1" x14ac:dyDescent="0.25">
      <c r="A14" s="67" t="s">
        <v>53</v>
      </c>
      <c r="B14" s="68" t="s">
        <v>6</v>
      </c>
      <c r="C14" s="71" t="s">
        <v>56</v>
      </c>
      <c r="D14" s="149" t="s">
        <v>16</v>
      </c>
      <c r="E14" s="150"/>
      <c r="F14" s="150"/>
      <c r="G14" s="150"/>
      <c r="H14" s="150"/>
      <c r="I14" s="150"/>
      <c r="J14" s="150"/>
      <c r="K14" s="150"/>
      <c r="L14" s="150"/>
      <c r="M14" s="150"/>
      <c r="N14" s="150"/>
      <c r="O14" s="150"/>
      <c r="P14" s="150"/>
      <c r="Q14" s="150"/>
      <c r="R14" s="151"/>
      <c r="S14" s="70" t="s">
        <v>13</v>
      </c>
      <c r="T14" s="10"/>
      <c r="U14" s="23">
        <v>32</v>
      </c>
      <c r="V14" s="23">
        <v>12</v>
      </c>
      <c r="W14" s="23">
        <v>132</v>
      </c>
      <c r="X14" s="23">
        <v>1997</v>
      </c>
      <c r="Y14" s="23"/>
      <c r="Z14" s="10"/>
      <c r="AA14" s="23">
        <v>2038</v>
      </c>
      <c r="AB14" s="23">
        <v>2002</v>
      </c>
    </row>
    <row r="15" spans="1:28" ht="39.950000000000003" customHeight="1" x14ac:dyDescent="0.25">
      <c r="A15" s="155" t="s">
        <v>54</v>
      </c>
      <c r="B15" s="68" t="s">
        <v>6</v>
      </c>
      <c r="C15" s="72" t="s">
        <v>73</v>
      </c>
      <c r="D15" s="149" t="s">
        <v>11</v>
      </c>
      <c r="E15" s="150"/>
      <c r="F15" s="150"/>
      <c r="G15" s="150"/>
      <c r="H15" s="150"/>
      <c r="I15" s="150"/>
      <c r="J15" s="150"/>
      <c r="K15" s="150"/>
      <c r="L15" s="150"/>
      <c r="M15" s="150"/>
      <c r="N15" s="150"/>
      <c r="O15" s="150"/>
      <c r="P15" s="150"/>
      <c r="Q15" s="150"/>
      <c r="R15" s="151"/>
      <c r="S15" s="70" t="s">
        <v>13</v>
      </c>
      <c r="T15" s="10"/>
      <c r="U15" s="23">
        <v>33</v>
      </c>
      <c r="V15" s="23">
        <v>13</v>
      </c>
      <c r="W15" s="23">
        <v>133</v>
      </c>
      <c r="X15" s="23">
        <v>1998</v>
      </c>
      <c r="Y15" s="23"/>
      <c r="Z15" s="10"/>
      <c r="AA15" s="10"/>
      <c r="AB15" s="23">
        <v>2003</v>
      </c>
    </row>
    <row r="16" spans="1:28" ht="39.950000000000003" customHeight="1" x14ac:dyDescent="0.25">
      <c r="A16" s="155"/>
      <c r="B16" s="68" t="s">
        <v>6</v>
      </c>
      <c r="C16" s="72" t="s">
        <v>2</v>
      </c>
      <c r="D16" s="149"/>
      <c r="E16" s="150"/>
      <c r="F16" s="150"/>
      <c r="G16" s="150"/>
      <c r="H16" s="150"/>
      <c r="I16" s="150"/>
      <c r="J16" s="150"/>
      <c r="K16" s="150"/>
      <c r="L16" s="150"/>
      <c r="M16" s="150"/>
      <c r="N16" s="150"/>
      <c r="O16" s="150"/>
      <c r="P16" s="150"/>
      <c r="Q16" s="150"/>
      <c r="R16" s="151"/>
      <c r="S16" s="56" t="s">
        <v>65</v>
      </c>
      <c r="T16" s="10"/>
      <c r="U16" s="23">
        <v>34</v>
      </c>
      <c r="V16" s="23">
        <v>14</v>
      </c>
      <c r="W16" s="23">
        <v>134</v>
      </c>
      <c r="X16" s="23">
        <v>1999</v>
      </c>
      <c r="Y16" s="23"/>
      <c r="Z16" s="10"/>
      <c r="AA16" s="10"/>
      <c r="AB16" s="23">
        <v>2004</v>
      </c>
    </row>
    <row r="17" spans="1:28" ht="39.950000000000003" customHeight="1" x14ac:dyDescent="0.25">
      <c r="A17" s="67" t="s">
        <v>55</v>
      </c>
      <c r="B17" s="68" t="s">
        <v>6</v>
      </c>
      <c r="C17" s="72" t="s">
        <v>3</v>
      </c>
      <c r="D17" s="149" t="s">
        <v>12</v>
      </c>
      <c r="E17" s="150"/>
      <c r="F17" s="150"/>
      <c r="G17" s="150"/>
      <c r="H17" s="150"/>
      <c r="I17" s="150"/>
      <c r="J17" s="150"/>
      <c r="K17" s="150"/>
      <c r="L17" s="150"/>
      <c r="M17" s="150"/>
      <c r="N17" s="150"/>
      <c r="O17" s="150"/>
      <c r="P17" s="150"/>
      <c r="Q17" s="150"/>
      <c r="R17" s="151"/>
      <c r="S17" s="13"/>
      <c r="T17" s="10"/>
      <c r="U17" s="23">
        <v>35</v>
      </c>
      <c r="V17" s="23">
        <v>15</v>
      </c>
      <c r="W17" s="23">
        <v>135</v>
      </c>
      <c r="X17" s="23">
        <v>2000</v>
      </c>
      <c r="Y17" s="23"/>
      <c r="Z17" s="10"/>
      <c r="AA17" s="10"/>
      <c r="AB17" s="23">
        <v>2005</v>
      </c>
    </row>
    <row r="18" spans="1:28" ht="39.950000000000003" customHeight="1" x14ac:dyDescent="0.25">
      <c r="A18" s="67" t="s">
        <v>57</v>
      </c>
      <c r="B18" s="68" t="s">
        <v>6</v>
      </c>
      <c r="C18" s="72" t="s">
        <v>4</v>
      </c>
      <c r="D18" s="149"/>
      <c r="E18" s="150"/>
      <c r="F18" s="150"/>
      <c r="G18" s="150"/>
      <c r="H18" s="150"/>
      <c r="I18" s="150"/>
      <c r="J18" s="150"/>
      <c r="K18" s="150"/>
      <c r="L18" s="150"/>
      <c r="M18" s="150"/>
      <c r="N18" s="150"/>
      <c r="O18" s="150"/>
      <c r="P18" s="150"/>
      <c r="Q18" s="150"/>
      <c r="R18" s="151"/>
      <c r="S18" s="13"/>
      <c r="T18" s="10"/>
      <c r="U18" s="23">
        <v>36</v>
      </c>
      <c r="V18" s="23">
        <v>16</v>
      </c>
      <c r="W18" s="23">
        <v>136</v>
      </c>
      <c r="X18" s="23">
        <v>2001</v>
      </c>
      <c r="Y18" s="23"/>
      <c r="Z18" s="10"/>
      <c r="AA18" s="10"/>
      <c r="AB18" s="23">
        <v>2006</v>
      </c>
    </row>
    <row r="19" spans="1:28" ht="39.950000000000003" customHeight="1" x14ac:dyDescent="0.25">
      <c r="A19" s="73" t="s">
        <v>7</v>
      </c>
      <c r="B19" s="68" t="s">
        <v>6</v>
      </c>
      <c r="C19" s="72" t="s">
        <v>76</v>
      </c>
      <c r="D19" s="149"/>
      <c r="E19" s="150"/>
      <c r="F19" s="150"/>
      <c r="G19" s="150"/>
      <c r="H19" s="150"/>
      <c r="I19" s="150"/>
      <c r="J19" s="150"/>
      <c r="K19" s="150"/>
      <c r="L19" s="150"/>
      <c r="M19" s="150"/>
      <c r="N19" s="150"/>
      <c r="O19" s="150"/>
      <c r="P19" s="150"/>
      <c r="Q19" s="150"/>
      <c r="R19" s="151"/>
      <c r="S19" s="74" t="s">
        <v>77</v>
      </c>
      <c r="T19" s="10"/>
      <c r="U19" s="23">
        <v>37</v>
      </c>
      <c r="V19" s="23">
        <v>17</v>
      </c>
      <c r="W19" s="23">
        <v>137</v>
      </c>
      <c r="X19" s="23">
        <v>2002</v>
      </c>
      <c r="Y19" s="23"/>
      <c r="Z19" s="10"/>
      <c r="AA19" s="10"/>
      <c r="AB19" s="23">
        <v>2007</v>
      </c>
    </row>
    <row r="20" spans="1:28" ht="30" customHeight="1" x14ac:dyDescent="0.25">
      <c r="A20" s="178" t="s">
        <v>218</v>
      </c>
      <c r="B20" s="178"/>
      <c r="C20" s="178"/>
      <c r="D20" s="178"/>
      <c r="E20" s="178"/>
      <c r="F20" s="178"/>
      <c r="G20" s="178"/>
      <c r="H20" s="178"/>
      <c r="I20" s="178"/>
      <c r="J20" s="178"/>
      <c r="K20" s="178"/>
      <c r="L20" s="178"/>
      <c r="M20" s="178"/>
      <c r="N20" s="178"/>
      <c r="O20" s="178"/>
      <c r="P20" s="178"/>
      <c r="Q20" s="178"/>
      <c r="R20" s="178"/>
      <c r="S20" s="56"/>
      <c r="T20" s="10"/>
      <c r="U20" s="23">
        <v>38</v>
      </c>
      <c r="V20" s="23">
        <v>18</v>
      </c>
      <c r="W20" s="23">
        <v>138</v>
      </c>
      <c r="X20" s="23">
        <v>2003</v>
      </c>
      <c r="Y20" s="23"/>
      <c r="Z20" s="10"/>
      <c r="AA20" s="10"/>
      <c r="AB20" s="23">
        <v>2008</v>
      </c>
    </row>
    <row r="21" spans="1:28" ht="54.95" customHeight="1" x14ac:dyDescent="0.25">
      <c r="A21" s="172" t="s">
        <v>14</v>
      </c>
      <c r="B21" s="173"/>
      <c r="C21" s="174"/>
      <c r="D21" s="149"/>
      <c r="E21" s="150"/>
      <c r="F21" s="150"/>
      <c r="G21" s="150"/>
      <c r="H21" s="150"/>
      <c r="I21" s="150"/>
      <c r="J21" s="150"/>
      <c r="K21" s="150"/>
      <c r="L21" s="150"/>
      <c r="M21" s="150"/>
      <c r="N21" s="150"/>
      <c r="O21" s="150"/>
      <c r="P21" s="150"/>
      <c r="Q21" s="150"/>
      <c r="R21" s="151"/>
      <c r="S21" s="56" t="s">
        <v>15</v>
      </c>
      <c r="T21" s="10"/>
      <c r="U21" s="23">
        <v>39</v>
      </c>
      <c r="V21" s="23">
        <v>19</v>
      </c>
      <c r="W21" s="23">
        <v>139</v>
      </c>
      <c r="X21" s="23">
        <v>2004</v>
      </c>
      <c r="Y21" s="23"/>
      <c r="Z21" s="10"/>
      <c r="AA21" s="10"/>
      <c r="AB21" s="23">
        <v>2009</v>
      </c>
    </row>
    <row r="22" spans="1:28" ht="50.1" customHeight="1" x14ac:dyDescent="0.25">
      <c r="A22" s="172" t="s">
        <v>42</v>
      </c>
      <c r="B22" s="173"/>
      <c r="C22" s="174"/>
      <c r="D22" s="149"/>
      <c r="E22" s="150"/>
      <c r="F22" s="150"/>
      <c r="G22" s="150"/>
      <c r="H22" s="150"/>
      <c r="I22" s="150"/>
      <c r="J22" s="150"/>
      <c r="K22" s="150"/>
      <c r="L22" s="150"/>
      <c r="M22" s="150"/>
      <c r="N22" s="150"/>
      <c r="O22" s="150"/>
      <c r="P22" s="150"/>
      <c r="Q22" s="150"/>
      <c r="R22" s="151"/>
      <c r="S22" s="56"/>
      <c r="T22" s="10"/>
      <c r="U22" s="23">
        <v>40</v>
      </c>
      <c r="V22" s="23">
        <v>20</v>
      </c>
      <c r="W22" s="23">
        <v>140</v>
      </c>
      <c r="X22" s="23">
        <v>2005</v>
      </c>
      <c r="Y22" s="23"/>
      <c r="Z22" s="10"/>
      <c r="AA22" s="10"/>
      <c r="AB22" s="23">
        <v>2010</v>
      </c>
    </row>
    <row r="23" spans="1:28" ht="50.1" customHeight="1" x14ac:dyDescent="0.25">
      <c r="A23" s="175" t="s">
        <v>74</v>
      </c>
      <c r="B23" s="176"/>
      <c r="C23" s="176"/>
      <c r="D23" s="176"/>
      <c r="E23" s="176"/>
      <c r="F23" s="176"/>
      <c r="G23" s="176"/>
      <c r="H23" s="176"/>
      <c r="I23" s="176"/>
      <c r="J23" s="176"/>
      <c r="K23" s="176"/>
      <c r="L23" s="176"/>
      <c r="M23" s="176"/>
      <c r="N23" s="176"/>
      <c r="O23" s="176"/>
      <c r="P23" s="176"/>
      <c r="Q23" s="176"/>
      <c r="R23" s="177"/>
      <c r="S23" s="75"/>
      <c r="T23" s="10"/>
      <c r="U23" s="23">
        <v>41</v>
      </c>
      <c r="V23" s="23">
        <v>21</v>
      </c>
      <c r="W23" s="23">
        <v>141</v>
      </c>
      <c r="X23" s="23">
        <v>2006</v>
      </c>
      <c r="Y23" s="23"/>
      <c r="Z23" s="10"/>
      <c r="AA23" s="10"/>
      <c r="AB23" s="23">
        <v>2011</v>
      </c>
    </row>
    <row r="24" spans="1:28" ht="27.75" customHeight="1" x14ac:dyDescent="0.25">
      <c r="A24" s="179" t="s">
        <v>173</v>
      </c>
      <c r="B24" s="180"/>
      <c r="C24" s="180"/>
      <c r="D24" s="180"/>
      <c r="E24" s="180"/>
      <c r="F24" s="180"/>
      <c r="G24" s="180"/>
      <c r="H24" s="180"/>
      <c r="I24" s="180"/>
      <c r="J24" s="180"/>
      <c r="K24" s="180"/>
      <c r="L24" s="180"/>
      <c r="M24" s="180"/>
      <c r="N24" s="180"/>
      <c r="O24" s="180"/>
      <c r="P24" s="180"/>
      <c r="Q24" s="180"/>
      <c r="R24" s="181"/>
      <c r="S24" s="75"/>
      <c r="T24" s="10"/>
      <c r="U24" s="23">
        <v>42</v>
      </c>
      <c r="V24" s="23">
        <v>22</v>
      </c>
      <c r="W24" s="23">
        <v>142</v>
      </c>
      <c r="X24" s="23">
        <v>2007</v>
      </c>
      <c r="Y24" s="23"/>
      <c r="Z24" s="10"/>
      <c r="AA24" s="10"/>
      <c r="AB24" s="23">
        <v>2012</v>
      </c>
    </row>
    <row r="25" spans="1:28" ht="45" customHeight="1" x14ac:dyDescent="0.25">
      <c r="A25" s="169" t="s">
        <v>229</v>
      </c>
      <c r="B25" s="170"/>
      <c r="C25" s="170"/>
      <c r="D25" s="170"/>
      <c r="E25" s="170"/>
      <c r="F25" s="170"/>
      <c r="G25" s="170"/>
      <c r="H25" s="170"/>
      <c r="I25" s="170"/>
      <c r="J25" s="170"/>
      <c r="K25" s="170"/>
      <c r="L25" s="170"/>
      <c r="M25" s="170"/>
      <c r="N25" s="170"/>
      <c r="O25" s="170"/>
      <c r="P25" s="170"/>
      <c r="Q25" s="170"/>
      <c r="R25" s="171"/>
      <c r="S25" s="76"/>
      <c r="T25" s="10"/>
      <c r="U25" s="23">
        <v>43</v>
      </c>
      <c r="V25" s="23">
        <v>23</v>
      </c>
      <c r="W25" s="23">
        <v>143</v>
      </c>
      <c r="X25" s="23">
        <v>2008</v>
      </c>
      <c r="Y25" s="23"/>
      <c r="Z25" s="10"/>
      <c r="AA25" s="10"/>
      <c r="AB25" s="23">
        <v>2013</v>
      </c>
    </row>
    <row r="26" spans="1:28" ht="30" customHeight="1" x14ac:dyDescent="0.25">
      <c r="A26" s="11"/>
      <c r="B26" s="11"/>
      <c r="C26" s="11"/>
      <c r="D26" s="11"/>
      <c r="E26" s="11"/>
      <c r="F26" s="11"/>
      <c r="G26" s="11"/>
      <c r="H26" s="11"/>
      <c r="I26" s="11"/>
      <c r="J26" s="11"/>
      <c r="K26" s="11"/>
      <c r="L26" s="11"/>
      <c r="M26" s="11"/>
      <c r="N26" s="11"/>
      <c r="O26" s="11"/>
      <c r="P26" s="11"/>
      <c r="Q26" s="11"/>
      <c r="R26" s="11"/>
      <c r="S26" s="11"/>
      <c r="T26" s="10"/>
      <c r="U26" s="23">
        <v>44</v>
      </c>
      <c r="V26" s="23">
        <v>24</v>
      </c>
      <c r="W26" s="23">
        <v>144</v>
      </c>
      <c r="X26" s="23">
        <v>2009</v>
      </c>
      <c r="Y26" s="23"/>
      <c r="Z26" s="10"/>
      <c r="AA26" s="10"/>
      <c r="AB26" s="23">
        <v>2014</v>
      </c>
    </row>
    <row r="27" spans="1:28" ht="30" customHeight="1" x14ac:dyDescent="0.25">
      <c r="A27" s="11"/>
      <c r="B27" s="11"/>
      <c r="C27" s="11"/>
      <c r="D27" s="11"/>
      <c r="E27" s="11"/>
      <c r="F27" s="11"/>
      <c r="G27" s="11"/>
      <c r="H27" s="11"/>
      <c r="I27" s="11"/>
      <c r="J27" s="11"/>
      <c r="K27" s="11"/>
      <c r="L27" s="11"/>
      <c r="M27" s="11"/>
      <c r="N27" s="11"/>
      <c r="O27" s="11"/>
      <c r="P27" s="11"/>
      <c r="Q27" s="11"/>
      <c r="R27" s="11"/>
      <c r="S27" s="11"/>
      <c r="T27" s="10"/>
      <c r="U27" s="23">
        <v>45</v>
      </c>
      <c r="V27" s="23">
        <v>25</v>
      </c>
      <c r="W27" s="23">
        <v>145</v>
      </c>
      <c r="X27" s="23">
        <v>2010</v>
      </c>
      <c r="Y27" s="23"/>
      <c r="Z27" s="10"/>
      <c r="AA27" s="10"/>
      <c r="AB27" s="23">
        <v>2015</v>
      </c>
    </row>
    <row r="28" spans="1:28" ht="50.1" customHeight="1" x14ac:dyDescent="0.25">
      <c r="A28" s="11"/>
      <c r="B28" s="11"/>
      <c r="C28" s="11"/>
      <c r="D28" s="11"/>
      <c r="E28" s="11"/>
      <c r="F28" s="11"/>
      <c r="G28" s="11"/>
      <c r="H28" s="11"/>
      <c r="I28" s="11"/>
      <c r="J28" s="11"/>
      <c r="K28" s="11"/>
      <c r="L28" s="11"/>
      <c r="M28" s="11"/>
      <c r="N28" s="11"/>
      <c r="O28" s="11"/>
      <c r="P28" s="11"/>
      <c r="Q28" s="11"/>
      <c r="R28" s="11"/>
      <c r="S28" s="11"/>
      <c r="T28" s="10"/>
      <c r="U28" s="23">
        <v>46</v>
      </c>
      <c r="V28" s="23">
        <v>26</v>
      </c>
      <c r="W28" s="23">
        <v>146</v>
      </c>
      <c r="X28" s="23">
        <v>2011</v>
      </c>
      <c r="Y28" s="23"/>
      <c r="Z28" s="10"/>
      <c r="AA28" s="10"/>
      <c r="AB28" s="23">
        <v>2016</v>
      </c>
    </row>
    <row r="29" spans="1:28" ht="15.75" x14ac:dyDescent="0.25">
      <c r="A29" s="11"/>
      <c r="B29" s="11"/>
      <c r="C29" s="11"/>
      <c r="D29" s="11"/>
      <c r="E29" s="11"/>
      <c r="F29" s="11"/>
      <c r="G29" s="11"/>
      <c r="H29" s="11"/>
      <c r="I29" s="11"/>
      <c r="J29" s="11"/>
      <c r="K29" s="11"/>
      <c r="L29" s="11"/>
      <c r="M29" s="11"/>
      <c r="N29" s="11"/>
      <c r="O29" s="11"/>
      <c r="P29" s="11"/>
      <c r="Q29" s="11"/>
      <c r="R29" s="11"/>
      <c r="S29" s="11"/>
      <c r="T29" s="10"/>
      <c r="U29" s="23">
        <v>47</v>
      </c>
      <c r="V29" s="23">
        <v>27</v>
      </c>
      <c r="W29" s="23">
        <v>147</v>
      </c>
      <c r="X29" s="23">
        <v>2012</v>
      </c>
      <c r="Y29" s="23"/>
      <c r="Z29" s="10"/>
      <c r="AA29" s="10"/>
      <c r="AB29" s="23">
        <v>2017</v>
      </c>
    </row>
    <row r="30" spans="1:28" ht="15.75" x14ac:dyDescent="0.25">
      <c r="A30" s="11"/>
      <c r="B30" s="11"/>
      <c r="C30" s="11"/>
      <c r="D30" s="11"/>
      <c r="E30" s="11"/>
      <c r="F30" s="11"/>
      <c r="G30" s="11"/>
      <c r="H30" s="11"/>
      <c r="I30" s="11"/>
      <c r="J30" s="11"/>
      <c r="K30" s="11"/>
      <c r="L30" s="11"/>
      <c r="M30" s="11"/>
      <c r="N30" s="11"/>
      <c r="O30" s="11"/>
      <c r="P30" s="11"/>
      <c r="Q30" s="11"/>
      <c r="R30" s="11"/>
      <c r="S30" s="11"/>
      <c r="T30" s="10"/>
      <c r="U30" s="23">
        <v>48</v>
      </c>
      <c r="V30" s="23">
        <v>28</v>
      </c>
      <c r="W30" s="23">
        <v>148</v>
      </c>
      <c r="X30" s="23">
        <v>2013</v>
      </c>
      <c r="Y30" s="23"/>
      <c r="Z30" s="10"/>
      <c r="AA30" s="10"/>
      <c r="AB30" s="23">
        <v>2018</v>
      </c>
    </row>
    <row r="31" spans="1:28" ht="15.75" x14ac:dyDescent="0.25">
      <c r="A31" s="11"/>
      <c r="B31" s="11"/>
      <c r="C31" s="11"/>
      <c r="D31" s="11"/>
      <c r="E31" s="11"/>
      <c r="F31" s="11"/>
      <c r="G31" s="11"/>
      <c r="H31" s="11"/>
      <c r="I31" s="11"/>
      <c r="J31" s="11"/>
      <c r="K31" s="11"/>
      <c r="L31" s="11"/>
      <c r="M31" s="11"/>
      <c r="N31" s="11"/>
      <c r="O31" s="11"/>
      <c r="P31" s="11"/>
      <c r="Q31" s="11"/>
      <c r="R31" s="11"/>
      <c r="S31" s="11"/>
      <c r="T31" s="10"/>
      <c r="U31" s="23">
        <v>49</v>
      </c>
      <c r="V31" s="23">
        <v>29</v>
      </c>
      <c r="W31" s="23">
        <v>149</v>
      </c>
      <c r="X31" s="23">
        <v>2014</v>
      </c>
      <c r="Y31" s="23"/>
      <c r="Z31" s="10"/>
      <c r="AA31" s="10"/>
      <c r="AB31" s="23">
        <v>2019</v>
      </c>
    </row>
    <row r="32" spans="1:28" ht="15.75" x14ac:dyDescent="0.25">
      <c r="A32" s="11"/>
      <c r="B32" s="11"/>
      <c r="C32" s="11"/>
      <c r="D32" s="11"/>
      <c r="E32" s="11"/>
      <c r="F32" s="11"/>
      <c r="G32" s="11"/>
      <c r="H32" s="11"/>
      <c r="I32" s="11"/>
      <c r="J32" s="11"/>
      <c r="K32" s="11"/>
      <c r="L32" s="11"/>
      <c r="M32" s="11"/>
      <c r="N32" s="11"/>
      <c r="O32" s="11"/>
      <c r="P32" s="11"/>
      <c r="Q32" s="11"/>
      <c r="R32" s="11"/>
      <c r="S32" s="11"/>
      <c r="T32" s="10"/>
      <c r="U32" s="23">
        <v>50</v>
      </c>
      <c r="V32" s="23">
        <v>30</v>
      </c>
      <c r="W32" s="23">
        <v>150</v>
      </c>
      <c r="X32" s="23">
        <v>2015</v>
      </c>
      <c r="Y32" s="23"/>
      <c r="Z32" s="10"/>
      <c r="AA32" s="10"/>
      <c r="AB32" s="23">
        <v>2020</v>
      </c>
    </row>
    <row r="33" spans="1:28" ht="15.75" x14ac:dyDescent="0.25">
      <c r="A33" s="11"/>
      <c r="B33" s="11"/>
      <c r="C33" s="11"/>
      <c r="D33" s="11"/>
      <c r="E33" s="11"/>
      <c r="F33" s="11"/>
      <c r="G33" s="11"/>
      <c r="H33" s="11"/>
      <c r="I33" s="11"/>
      <c r="J33" s="11"/>
      <c r="K33" s="11"/>
      <c r="L33" s="11"/>
      <c r="M33" s="11"/>
      <c r="N33" s="11"/>
      <c r="O33" s="11"/>
      <c r="P33" s="11"/>
      <c r="Q33" s="11"/>
      <c r="R33" s="11"/>
      <c r="S33" s="11"/>
      <c r="T33" s="10"/>
      <c r="U33" s="23"/>
      <c r="V33" s="23">
        <v>31</v>
      </c>
      <c r="W33" s="23"/>
      <c r="X33" s="23">
        <v>2016</v>
      </c>
      <c r="Y33" s="23"/>
      <c r="Z33" s="10"/>
      <c r="AA33" s="10"/>
      <c r="AB33" s="23">
        <v>2021</v>
      </c>
    </row>
    <row r="34" spans="1:28" ht="15.75" x14ac:dyDescent="0.25">
      <c r="A34" s="11"/>
      <c r="B34" s="11"/>
      <c r="C34" s="11"/>
      <c r="D34" s="11"/>
      <c r="E34" s="11"/>
      <c r="F34" s="11"/>
      <c r="G34" s="11"/>
      <c r="H34" s="11"/>
      <c r="I34" s="11"/>
      <c r="J34" s="11"/>
      <c r="K34" s="11"/>
      <c r="L34" s="11"/>
      <c r="M34" s="11"/>
      <c r="N34" s="11"/>
      <c r="O34" s="11"/>
      <c r="P34" s="11"/>
      <c r="Q34" s="11"/>
      <c r="R34" s="11"/>
      <c r="S34" s="11"/>
      <c r="T34" s="10"/>
      <c r="U34" s="23"/>
      <c r="V34" s="23">
        <v>32</v>
      </c>
      <c r="W34" s="23"/>
      <c r="X34" s="23">
        <v>2017</v>
      </c>
      <c r="Y34" s="23"/>
      <c r="Z34" s="10"/>
      <c r="AA34" s="10"/>
      <c r="AB34" s="23">
        <v>2022</v>
      </c>
    </row>
    <row r="35" spans="1:28" ht="15.75" x14ac:dyDescent="0.25">
      <c r="A35" s="11"/>
      <c r="B35" s="11"/>
      <c r="C35" s="11"/>
      <c r="D35" s="11"/>
      <c r="E35" s="11"/>
      <c r="F35" s="11"/>
      <c r="G35" s="11"/>
      <c r="H35" s="11"/>
      <c r="I35" s="11"/>
      <c r="J35" s="11"/>
      <c r="K35" s="11"/>
      <c r="L35" s="11"/>
      <c r="M35" s="11"/>
      <c r="N35" s="11"/>
      <c r="O35" s="11"/>
      <c r="P35" s="11"/>
      <c r="Q35" s="11"/>
      <c r="R35" s="11"/>
      <c r="S35" s="11"/>
      <c r="T35" s="10"/>
      <c r="U35" s="23"/>
      <c r="V35" s="23">
        <v>33</v>
      </c>
      <c r="W35" s="23"/>
      <c r="X35" s="23">
        <v>2018</v>
      </c>
      <c r="Y35" s="23"/>
      <c r="Z35" s="10"/>
      <c r="AA35" s="10"/>
      <c r="AB35" s="23">
        <v>2023</v>
      </c>
    </row>
    <row r="36" spans="1:28" ht="15.75" x14ac:dyDescent="0.25">
      <c r="A36" s="11"/>
      <c r="B36" s="11"/>
      <c r="C36" s="11"/>
      <c r="D36" s="11"/>
      <c r="E36" s="11"/>
      <c r="F36" s="11"/>
      <c r="G36" s="11"/>
      <c r="H36" s="11"/>
      <c r="I36" s="11"/>
      <c r="J36" s="11"/>
      <c r="K36" s="11"/>
      <c r="L36" s="11"/>
      <c r="M36" s="11"/>
      <c r="N36" s="11"/>
      <c r="O36" s="11"/>
      <c r="P36" s="11"/>
      <c r="Q36" s="11"/>
      <c r="R36" s="11"/>
      <c r="S36" s="11"/>
      <c r="T36" s="10"/>
      <c r="U36" s="23"/>
      <c r="V36" s="23">
        <v>34</v>
      </c>
      <c r="W36" s="23"/>
      <c r="X36" s="23">
        <v>2019</v>
      </c>
      <c r="Y36" s="23"/>
      <c r="Z36" s="10"/>
      <c r="AA36" s="10"/>
      <c r="AB36" s="23">
        <v>2024</v>
      </c>
    </row>
    <row r="37" spans="1:28" ht="15.75" x14ac:dyDescent="0.25">
      <c r="A37" s="11"/>
      <c r="B37" s="11"/>
      <c r="C37" s="11"/>
      <c r="D37" s="11"/>
      <c r="E37" s="11"/>
      <c r="F37" s="11"/>
      <c r="G37" s="11"/>
      <c r="H37" s="11"/>
      <c r="I37" s="11"/>
      <c r="J37" s="11"/>
      <c r="K37" s="11"/>
      <c r="L37" s="11"/>
      <c r="M37" s="11"/>
      <c r="N37" s="11"/>
      <c r="O37" s="11"/>
      <c r="P37" s="11"/>
      <c r="Q37" s="11"/>
      <c r="R37" s="11"/>
      <c r="S37" s="11"/>
      <c r="T37" s="10"/>
      <c r="U37" s="23"/>
      <c r="V37" s="23">
        <v>35</v>
      </c>
      <c r="W37" s="23"/>
      <c r="X37" s="23">
        <v>2020</v>
      </c>
      <c r="Y37" s="23"/>
      <c r="Z37" s="10"/>
      <c r="AA37" s="10"/>
      <c r="AB37" s="23">
        <v>2025</v>
      </c>
    </row>
    <row r="38" spans="1:28" ht="15.75" x14ac:dyDescent="0.25">
      <c r="A38" s="11"/>
      <c r="B38" s="11"/>
      <c r="C38" s="11"/>
      <c r="D38" s="11"/>
      <c r="E38" s="11"/>
      <c r="F38" s="11"/>
      <c r="G38" s="11"/>
      <c r="H38" s="11"/>
      <c r="I38" s="11"/>
      <c r="J38" s="11"/>
      <c r="K38" s="11"/>
      <c r="L38" s="11"/>
      <c r="M38" s="11"/>
      <c r="N38" s="11"/>
      <c r="O38" s="11"/>
      <c r="P38" s="11"/>
      <c r="Q38" s="11"/>
      <c r="R38" s="11"/>
      <c r="S38" s="11"/>
      <c r="T38" s="10"/>
      <c r="U38" s="23"/>
      <c r="V38" s="23">
        <v>36</v>
      </c>
      <c r="W38" s="23"/>
      <c r="X38" s="23">
        <v>2021</v>
      </c>
      <c r="Y38" s="23"/>
      <c r="Z38" s="10"/>
      <c r="AA38" s="10"/>
      <c r="AB38" s="23">
        <v>2026</v>
      </c>
    </row>
    <row r="39" spans="1:28" ht="15.75" x14ac:dyDescent="0.25">
      <c r="A39" s="11"/>
      <c r="B39" s="11"/>
      <c r="C39" s="11"/>
      <c r="D39" s="11"/>
      <c r="E39" s="11"/>
      <c r="F39" s="11"/>
      <c r="G39" s="11"/>
      <c r="H39" s="11"/>
      <c r="I39" s="11"/>
      <c r="J39" s="11"/>
      <c r="K39" s="11"/>
      <c r="L39" s="11"/>
      <c r="M39" s="11"/>
      <c r="N39" s="11"/>
      <c r="O39" s="11"/>
      <c r="P39" s="11"/>
      <c r="Q39" s="11"/>
      <c r="R39" s="11"/>
      <c r="S39" s="11"/>
      <c r="T39" s="10"/>
      <c r="U39" s="23"/>
      <c r="V39" s="23">
        <v>37</v>
      </c>
      <c r="W39" s="23"/>
      <c r="X39" s="23">
        <v>2022</v>
      </c>
      <c r="Y39" s="23"/>
      <c r="Z39" s="10"/>
      <c r="AA39" s="10"/>
      <c r="AB39" s="23">
        <v>2027</v>
      </c>
    </row>
    <row r="40" spans="1:28" ht="15.75" x14ac:dyDescent="0.25">
      <c r="A40" s="11"/>
      <c r="B40" s="11"/>
      <c r="C40" s="11"/>
      <c r="D40" s="11"/>
      <c r="E40" s="11"/>
      <c r="F40" s="11"/>
      <c r="G40" s="11"/>
      <c r="H40" s="11"/>
      <c r="I40" s="11"/>
      <c r="J40" s="11"/>
      <c r="K40" s="11"/>
      <c r="L40" s="11"/>
      <c r="M40" s="11"/>
      <c r="N40" s="11"/>
      <c r="O40" s="11"/>
      <c r="P40" s="11"/>
      <c r="Q40" s="11"/>
      <c r="R40" s="11"/>
      <c r="S40" s="11"/>
      <c r="T40" s="10"/>
      <c r="U40" s="23"/>
      <c r="V40" s="23">
        <v>38</v>
      </c>
      <c r="W40" s="23"/>
      <c r="X40" s="23">
        <v>2023</v>
      </c>
      <c r="Y40" s="23"/>
      <c r="Z40" s="10"/>
      <c r="AA40" s="10"/>
      <c r="AB40" s="23">
        <v>2028</v>
      </c>
    </row>
    <row r="41" spans="1:28" ht="15.75" x14ac:dyDescent="0.25">
      <c r="A41" s="11"/>
      <c r="B41" s="11"/>
      <c r="C41" s="11"/>
      <c r="D41" s="11"/>
      <c r="E41" s="11"/>
      <c r="F41" s="11"/>
      <c r="G41" s="11"/>
      <c r="H41" s="11"/>
      <c r="I41" s="11"/>
      <c r="J41" s="11"/>
      <c r="K41" s="11"/>
      <c r="L41" s="11"/>
      <c r="M41" s="11"/>
      <c r="N41" s="11"/>
      <c r="O41" s="11"/>
      <c r="P41" s="11"/>
      <c r="Q41" s="11"/>
      <c r="R41" s="11"/>
      <c r="S41" s="11"/>
      <c r="T41" s="10"/>
      <c r="U41" s="23"/>
      <c r="V41" s="23">
        <v>39</v>
      </c>
      <c r="W41" s="23"/>
      <c r="X41" s="23">
        <v>2024</v>
      </c>
      <c r="Y41" s="23"/>
      <c r="Z41" s="10"/>
      <c r="AA41" s="10"/>
      <c r="AB41" s="23">
        <v>2029</v>
      </c>
    </row>
    <row r="42" spans="1:28" ht="15.75" x14ac:dyDescent="0.25">
      <c r="A42" s="11"/>
      <c r="B42" s="11"/>
      <c r="C42" s="11"/>
      <c r="D42" s="11"/>
      <c r="E42" s="11"/>
      <c r="F42" s="11"/>
      <c r="G42" s="11"/>
      <c r="H42" s="11"/>
      <c r="I42" s="11"/>
      <c r="J42" s="11"/>
      <c r="K42" s="11"/>
      <c r="L42" s="11"/>
      <c r="M42" s="11"/>
      <c r="N42" s="11"/>
      <c r="O42" s="11"/>
      <c r="P42" s="11"/>
      <c r="Q42" s="11"/>
      <c r="R42" s="11"/>
      <c r="S42" s="11"/>
      <c r="T42" s="10"/>
      <c r="U42" s="23"/>
      <c r="V42" s="23">
        <v>40</v>
      </c>
      <c r="W42" s="23"/>
      <c r="X42" s="23">
        <v>2025</v>
      </c>
      <c r="Y42" s="23"/>
      <c r="Z42" s="10"/>
      <c r="AA42" s="10"/>
      <c r="AB42" s="23">
        <v>2030</v>
      </c>
    </row>
    <row r="43" spans="1:28" ht="15.75" x14ac:dyDescent="0.25">
      <c r="A43" s="11"/>
      <c r="B43" s="11"/>
      <c r="C43" s="11"/>
      <c r="D43" s="11"/>
      <c r="E43" s="11"/>
      <c r="F43" s="11"/>
      <c r="G43" s="11"/>
      <c r="H43" s="11"/>
      <c r="I43" s="11"/>
      <c r="J43" s="11"/>
      <c r="K43" s="11"/>
      <c r="L43" s="11"/>
      <c r="M43" s="11"/>
      <c r="N43" s="11"/>
      <c r="O43" s="11"/>
      <c r="P43" s="11"/>
      <c r="Q43" s="11"/>
      <c r="R43" s="11"/>
      <c r="S43" s="11"/>
      <c r="T43" s="10"/>
      <c r="U43" s="23"/>
      <c r="V43" s="23">
        <v>41</v>
      </c>
      <c r="W43" s="23"/>
      <c r="X43" s="23">
        <v>2026</v>
      </c>
      <c r="Y43" s="23"/>
      <c r="Z43" s="10"/>
      <c r="AA43" s="10"/>
      <c r="AB43" s="10"/>
    </row>
    <row r="44" spans="1:28" ht="15.75" x14ac:dyDescent="0.25">
      <c r="A44" s="11"/>
      <c r="B44" s="11"/>
      <c r="C44" s="11"/>
      <c r="D44" s="11"/>
      <c r="E44" s="11"/>
      <c r="F44" s="11"/>
      <c r="G44" s="11"/>
      <c r="H44" s="11"/>
      <c r="I44" s="11"/>
      <c r="J44" s="11"/>
      <c r="K44" s="11"/>
      <c r="L44" s="11"/>
      <c r="M44" s="11"/>
      <c r="N44" s="11"/>
      <c r="O44" s="11"/>
      <c r="P44" s="11"/>
      <c r="Q44" s="11"/>
      <c r="R44" s="11"/>
      <c r="S44" s="11"/>
      <c r="T44" s="10"/>
      <c r="U44" s="23"/>
      <c r="V44" s="23">
        <v>42</v>
      </c>
      <c r="W44" s="23"/>
      <c r="X44" s="23">
        <v>2027</v>
      </c>
      <c r="Y44" s="23"/>
      <c r="Z44" s="10"/>
      <c r="AA44" s="10"/>
      <c r="AB44" s="10"/>
    </row>
    <row r="45" spans="1:28" ht="15.75" x14ac:dyDescent="0.25">
      <c r="A45" s="11"/>
      <c r="B45" s="11"/>
      <c r="C45" s="11"/>
      <c r="D45" s="11"/>
      <c r="E45" s="11"/>
      <c r="F45" s="11"/>
      <c r="G45" s="11"/>
      <c r="H45" s="11"/>
      <c r="I45" s="11"/>
      <c r="J45" s="11"/>
      <c r="K45" s="11"/>
      <c r="L45" s="11"/>
      <c r="M45" s="11"/>
      <c r="N45" s="11"/>
      <c r="O45" s="11"/>
      <c r="P45" s="11"/>
      <c r="Q45" s="11"/>
      <c r="R45" s="11"/>
      <c r="S45" s="11"/>
      <c r="T45" s="10"/>
      <c r="U45" s="23"/>
      <c r="V45" s="23">
        <v>43</v>
      </c>
      <c r="W45" s="23"/>
      <c r="X45" s="23">
        <v>2028</v>
      </c>
      <c r="Y45" s="23"/>
      <c r="Z45" s="10"/>
      <c r="AA45" s="10"/>
      <c r="AB45" s="10"/>
    </row>
    <row r="46" spans="1:28" ht="15.75" x14ac:dyDescent="0.25">
      <c r="A46" s="11"/>
      <c r="B46" s="11"/>
      <c r="C46" s="11"/>
      <c r="D46" s="11"/>
      <c r="E46" s="11"/>
      <c r="F46" s="11"/>
      <c r="G46" s="11"/>
      <c r="H46" s="11"/>
      <c r="I46" s="11"/>
      <c r="J46" s="11"/>
      <c r="K46" s="11"/>
      <c r="L46" s="11"/>
      <c r="M46" s="11"/>
      <c r="N46" s="11"/>
      <c r="O46" s="11"/>
      <c r="P46" s="11"/>
      <c r="Q46" s="11"/>
      <c r="R46" s="11"/>
      <c r="S46" s="11"/>
      <c r="T46" s="10"/>
      <c r="U46" s="23"/>
      <c r="V46" s="23">
        <v>44</v>
      </c>
      <c r="W46" s="23"/>
      <c r="X46" s="23">
        <v>2029</v>
      </c>
      <c r="Y46" s="23"/>
      <c r="Z46" s="10"/>
      <c r="AA46" s="10"/>
      <c r="AB46" s="10"/>
    </row>
    <row r="47" spans="1:28" ht="15.75" x14ac:dyDescent="0.25">
      <c r="A47" s="11"/>
      <c r="B47" s="11"/>
      <c r="C47" s="11"/>
      <c r="D47" s="11"/>
      <c r="E47" s="11"/>
      <c r="F47" s="11"/>
      <c r="G47" s="11"/>
      <c r="H47" s="11"/>
      <c r="I47" s="11"/>
      <c r="J47" s="11"/>
      <c r="K47" s="11"/>
      <c r="L47" s="11"/>
      <c r="M47" s="11"/>
      <c r="N47" s="11"/>
      <c r="O47" s="11"/>
      <c r="P47" s="11"/>
      <c r="Q47" s="11"/>
      <c r="R47" s="11"/>
      <c r="S47" s="11"/>
      <c r="T47" s="10"/>
      <c r="U47" s="23"/>
      <c r="V47" s="23">
        <v>45</v>
      </c>
      <c r="W47" s="23"/>
      <c r="X47" s="23">
        <v>2030</v>
      </c>
      <c r="Y47" s="23"/>
      <c r="Z47" s="10"/>
      <c r="AA47" s="10"/>
      <c r="AB47" s="10"/>
    </row>
    <row r="48" spans="1:28" ht="15.75" x14ac:dyDescent="0.25">
      <c r="A48" s="11"/>
      <c r="B48" s="11"/>
      <c r="C48" s="11"/>
      <c r="D48" s="11"/>
      <c r="E48" s="11"/>
      <c r="F48" s="11"/>
      <c r="G48" s="11"/>
      <c r="H48" s="11"/>
      <c r="I48" s="11"/>
      <c r="J48" s="11"/>
      <c r="K48" s="11"/>
      <c r="L48" s="11"/>
      <c r="M48" s="11"/>
      <c r="N48" s="11"/>
      <c r="O48" s="11"/>
      <c r="P48" s="11"/>
      <c r="Q48" s="11"/>
      <c r="R48" s="11"/>
      <c r="S48" s="11"/>
      <c r="T48" s="10"/>
      <c r="U48" s="23"/>
      <c r="V48" s="23">
        <v>46</v>
      </c>
      <c r="W48" s="23"/>
      <c r="X48" s="23"/>
      <c r="Y48" s="23"/>
      <c r="Z48" s="10"/>
      <c r="AA48" s="10"/>
      <c r="AB48" s="10"/>
    </row>
    <row r="49" spans="1:28" ht="15.75" x14ac:dyDescent="0.25">
      <c r="A49" s="11"/>
      <c r="B49" s="11"/>
      <c r="C49" s="11"/>
      <c r="D49" s="11"/>
      <c r="E49" s="11"/>
      <c r="F49" s="11"/>
      <c r="G49" s="11"/>
      <c r="H49" s="11"/>
      <c r="I49" s="11"/>
      <c r="J49" s="11"/>
      <c r="K49" s="11"/>
      <c r="L49" s="11"/>
      <c r="M49" s="11"/>
      <c r="N49" s="11"/>
      <c r="O49" s="11"/>
      <c r="P49" s="11"/>
      <c r="Q49" s="11"/>
      <c r="R49" s="11"/>
      <c r="S49" s="11"/>
      <c r="T49" s="10"/>
      <c r="U49" s="23"/>
      <c r="V49" s="23">
        <v>47</v>
      </c>
      <c r="W49" s="23"/>
      <c r="X49" s="23"/>
      <c r="Y49" s="23"/>
      <c r="Z49" s="10"/>
      <c r="AA49" s="10"/>
      <c r="AB49" s="10"/>
    </row>
    <row r="50" spans="1:28" ht="15.75" x14ac:dyDescent="0.25">
      <c r="A50" s="11"/>
      <c r="B50" s="11"/>
      <c r="C50" s="11"/>
      <c r="D50" s="11"/>
      <c r="E50" s="11"/>
      <c r="F50" s="11"/>
      <c r="G50" s="11"/>
      <c r="H50" s="11"/>
      <c r="I50" s="11"/>
      <c r="J50" s="11"/>
      <c r="K50" s="11"/>
      <c r="L50" s="11"/>
      <c r="M50" s="11"/>
      <c r="N50" s="11"/>
      <c r="O50" s="11"/>
      <c r="P50" s="11"/>
      <c r="Q50" s="11"/>
      <c r="R50" s="11"/>
      <c r="S50" s="11"/>
      <c r="T50" s="10"/>
      <c r="U50" s="23"/>
      <c r="V50" s="23">
        <v>48</v>
      </c>
      <c r="W50" s="23"/>
      <c r="X50" s="23"/>
      <c r="Y50" s="23"/>
      <c r="Z50" s="10"/>
      <c r="AA50" s="10"/>
      <c r="AB50" s="10"/>
    </row>
    <row r="51" spans="1:28" ht="15.75" x14ac:dyDescent="0.25">
      <c r="A51" s="11"/>
      <c r="B51" s="11"/>
      <c r="C51" s="11"/>
      <c r="D51" s="11"/>
      <c r="E51" s="11"/>
      <c r="F51" s="11"/>
      <c r="G51" s="11"/>
      <c r="H51" s="11"/>
      <c r="I51" s="11"/>
      <c r="J51" s="11"/>
      <c r="K51" s="11"/>
      <c r="L51" s="11"/>
      <c r="M51" s="11"/>
      <c r="N51" s="11"/>
      <c r="O51" s="11"/>
      <c r="P51" s="11"/>
      <c r="Q51" s="11"/>
      <c r="R51" s="11"/>
      <c r="S51" s="11"/>
      <c r="T51" s="10"/>
      <c r="U51" s="23"/>
      <c r="V51" s="23">
        <v>49</v>
      </c>
      <c r="W51" s="23"/>
      <c r="X51" s="23"/>
      <c r="Y51" s="23"/>
      <c r="Z51" s="10"/>
      <c r="AA51" s="10"/>
      <c r="AB51" s="10"/>
    </row>
    <row r="52" spans="1:28" ht="15.75" x14ac:dyDescent="0.25">
      <c r="A52" s="11"/>
      <c r="B52" s="11"/>
      <c r="C52" s="11"/>
      <c r="D52" s="11"/>
      <c r="E52" s="11"/>
      <c r="F52" s="11"/>
      <c r="G52" s="11"/>
      <c r="H52" s="11"/>
      <c r="I52" s="11"/>
      <c r="J52" s="11"/>
      <c r="K52" s="11"/>
      <c r="L52" s="11"/>
      <c r="M52" s="11"/>
      <c r="N52" s="11"/>
      <c r="O52" s="11"/>
      <c r="P52" s="11"/>
      <c r="Q52" s="11"/>
      <c r="R52" s="11"/>
      <c r="S52" s="11"/>
      <c r="T52" s="10"/>
      <c r="U52" s="23"/>
      <c r="V52" s="23">
        <v>50</v>
      </c>
      <c r="W52" s="23"/>
      <c r="X52" s="23"/>
      <c r="Y52" s="23"/>
      <c r="Z52" s="10"/>
      <c r="AA52" s="10"/>
      <c r="AB52" s="10"/>
    </row>
    <row r="53" spans="1:28" ht="15.75" x14ac:dyDescent="0.25">
      <c r="A53" s="11"/>
      <c r="B53" s="11"/>
      <c r="C53" s="11"/>
      <c r="D53" s="11"/>
      <c r="E53" s="11"/>
      <c r="F53" s="11"/>
      <c r="G53" s="11"/>
      <c r="H53" s="11"/>
      <c r="I53" s="11"/>
      <c r="J53" s="11"/>
      <c r="K53" s="11"/>
      <c r="L53" s="11"/>
      <c r="M53" s="11"/>
      <c r="N53" s="11"/>
      <c r="O53" s="11"/>
      <c r="P53" s="11"/>
      <c r="Q53" s="11"/>
      <c r="R53" s="11"/>
      <c r="S53" s="11"/>
      <c r="T53" s="10"/>
      <c r="U53" s="23"/>
      <c r="V53" s="23">
        <v>51</v>
      </c>
      <c r="W53" s="23"/>
      <c r="X53" s="23"/>
      <c r="Y53" s="23"/>
      <c r="Z53" s="10"/>
      <c r="AA53" s="10"/>
      <c r="AB53" s="10"/>
    </row>
    <row r="54" spans="1:28" ht="15.75" x14ac:dyDescent="0.25">
      <c r="A54" s="11"/>
      <c r="B54" s="11"/>
      <c r="C54" s="11"/>
      <c r="D54" s="11"/>
      <c r="E54" s="11"/>
      <c r="F54" s="11"/>
      <c r="G54" s="11"/>
      <c r="H54" s="11"/>
      <c r="I54" s="11"/>
      <c r="J54" s="11"/>
      <c r="K54" s="11"/>
      <c r="L54" s="11"/>
      <c r="M54" s="11"/>
      <c r="N54" s="11"/>
      <c r="O54" s="11"/>
      <c r="P54" s="11"/>
      <c r="Q54" s="11"/>
      <c r="R54" s="11"/>
      <c r="S54" s="11"/>
      <c r="T54" s="10"/>
      <c r="U54" s="23"/>
      <c r="V54" s="23">
        <v>52</v>
      </c>
      <c r="W54" s="23"/>
      <c r="X54" s="23"/>
      <c r="Y54" s="23"/>
      <c r="Z54" s="10"/>
      <c r="AA54" s="10"/>
      <c r="AB54" s="10"/>
    </row>
    <row r="55" spans="1:28" ht="15.75" x14ac:dyDescent="0.25">
      <c r="A55" s="11"/>
      <c r="B55" s="11"/>
      <c r="C55" s="11"/>
      <c r="D55" s="11"/>
      <c r="E55" s="11"/>
      <c r="F55" s="11"/>
      <c r="G55" s="11"/>
      <c r="H55" s="11"/>
      <c r="I55" s="11"/>
      <c r="J55" s="11"/>
      <c r="K55" s="11"/>
      <c r="L55" s="11"/>
      <c r="M55" s="11"/>
      <c r="N55" s="11"/>
      <c r="O55" s="11"/>
      <c r="P55" s="11"/>
      <c r="Q55" s="11"/>
      <c r="R55" s="11"/>
      <c r="S55" s="11"/>
      <c r="T55" s="10"/>
      <c r="U55" s="23"/>
      <c r="V55" s="23">
        <v>53</v>
      </c>
      <c r="W55" s="23"/>
      <c r="X55" s="23"/>
      <c r="Y55" s="23"/>
      <c r="Z55" s="10"/>
      <c r="AA55" s="10"/>
      <c r="AB55" s="10"/>
    </row>
    <row r="56" spans="1:28" ht="15.75" x14ac:dyDescent="0.25">
      <c r="A56" s="11"/>
      <c r="B56" s="11"/>
      <c r="C56" s="11"/>
      <c r="D56" s="11"/>
      <c r="E56" s="11"/>
      <c r="F56" s="11"/>
      <c r="G56" s="11"/>
      <c r="H56" s="11"/>
      <c r="I56" s="11"/>
      <c r="J56" s="11"/>
      <c r="K56" s="11"/>
      <c r="L56" s="11"/>
      <c r="M56" s="11"/>
      <c r="N56" s="11"/>
      <c r="O56" s="11"/>
      <c r="P56" s="11"/>
      <c r="Q56" s="11"/>
      <c r="R56" s="11"/>
      <c r="S56" s="11"/>
      <c r="T56" s="10"/>
      <c r="U56" s="23"/>
      <c r="V56" s="23">
        <v>54</v>
      </c>
      <c r="W56" s="23"/>
      <c r="X56" s="23"/>
      <c r="Y56" s="23"/>
      <c r="Z56" s="10"/>
      <c r="AA56" s="10"/>
      <c r="AB56" s="10"/>
    </row>
    <row r="57" spans="1:28" ht="15.75" x14ac:dyDescent="0.25">
      <c r="A57" s="11"/>
      <c r="B57" s="11"/>
      <c r="C57" s="11"/>
      <c r="D57" s="11"/>
      <c r="E57" s="11"/>
      <c r="F57" s="11"/>
      <c r="G57" s="11"/>
      <c r="H57" s="11"/>
      <c r="I57" s="11"/>
      <c r="J57" s="11"/>
      <c r="K57" s="11"/>
      <c r="L57" s="11"/>
      <c r="M57" s="11"/>
      <c r="N57" s="11"/>
      <c r="O57" s="11"/>
      <c r="P57" s="11"/>
      <c r="Q57" s="11"/>
      <c r="R57" s="11"/>
      <c r="S57" s="11"/>
      <c r="T57" s="10"/>
      <c r="U57" s="23"/>
      <c r="V57" s="23">
        <v>55</v>
      </c>
      <c r="W57" s="23"/>
      <c r="X57" s="23"/>
      <c r="Y57" s="23"/>
      <c r="Z57" s="10"/>
      <c r="AA57" s="10"/>
      <c r="AB57" s="10"/>
    </row>
    <row r="58" spans="1:28" ht="15.75" x14ac:dyDescent="0.25">
      <c r="A58" s="11"/>
      <c r="B58" s="11"/>
      <c r="C58" s="11"/>
      <c r="D58" s="11"/>
      <c r="E58" s="11"/>
      <c r="F58" s="11"/>
      <c r="G58" s="11"/>
      <c r="H58" s="11"/>
      <c r="I58" s="11"/>
      <c r="J58" s="11"/>
      <c r="K58" s="11"/>
      <c r="L58" s="11"/>
      <c r="M58" s="11"/>
      <c r="N58" s="11"/>
      <c r="O58" s="11"/>
      <c r="P58" s="11"/>
      <c r="Q58" s="11"/>
      <c r="R58" s="11"/>
      <c r="S58" s="11"/>
      <c r="T58" s="10"/>
      <c r="U58" s="23"/>
      <c r="V58" s="23">
        <v>56</v>
      </c>
      <c r="W58" s="23"/>
      <c r="X58" s="23"/>
      <c r="Y58" s="23"/>
      <c r="Z58" s="10"/>
      <c r="AA58" s="10"/>
      <c r="AB58" s="10"/>
    </row>
    <row r="59" spans="1:28" ht="15.75" x14ac:dyDescent="0.25">
      <c r="A59" s="11"/>
      <c r="B59" s="11"/>
      <c r="C59" s="11"/>
      <c r="D59" s="11"/>
      <c r="E59" s="11"/>
      <c r="F59" s="11"/>
      <c r="G59" s="11"/>
      <c r="H59" s="11"/>
      <c r="I59" s="11"/>
      <c r="J59" s="11"/>
      <c r="K59" s="11"/>
      <c r="L59" s="11"/>
      <c r="M59" s="11"/>
      <c r="N59" s="11"/>
      <c r="O59" s="11"/>
      <c r="P59" s="11"/>
      <c r="Q59" s="11"/>
      <c r="R59" s="11"/>
      <c r="S59" s="11"/>
      <c r="T59" s="10"/>
      <c r="U59" s="23"/>
      <c r="V59" s="23">
        <v>57</v>
      </c>
      <c r="W59" s="23"/>
      <c r="X59" s="23"/>
      <c r="Y59" s="23"/>
      <c r="Z59" s="10"/>
      <c r="AA59" s="10"/>
      <c r="AB59" s="10"/>
    </row>
    <row r="60" spans="1:28" ht="15.75" x14ac:dyDescent="0.25">
      <c r="A60" s="11"/>
      <c r="B60" s="11"/>
      <c r="C60" s="11"/>
      <c r="D60" s="11"/>
      <c r="E60" s="11"/>
      <c r="F60" s="11"/>
      <c r="G60" s="11"/>
      <c r="H60" s="11"/>
      <c r="I60" s="11"/>
      <c r="J60" s="11"/>
      <c r="K60" s="11"/>
      <c r="L60" s="11"/>
      <c r="M60" s="11"/>
      <c r="N60" s="11"/>
      <c r="O60" s="11"/>
      <c r="P60" s="11"/>
      <c r="Q60" s="11"/>
      <c r="R60" s="11"/>
      <c r="S60" s="11"/>
      <c r="T60" s="10"/>
      <c r="U60" s="23"/>
      <c r="V60" s="23">
        <v>58</v>
      </c>
      <c r="W60" s="23"/>
      <c r="X60" s="23"/>
      <c r="Y60" s="23"/>
      <c r="Z60" s="10"/>
      <c r="AA60" s="10"/>
      <c r="AB60" s="10"/>
    </row>
    <row r="61" spans="1:28" ht="15.75" x14ac:dyDescent="0.25">
      <c r="A61" s="11"/>
      <c r="B61" s="11"/>
      <c r="C61" s="11"/>
      <c r="D61" s="11"/>
      <c r="E61" s="11"/>
      <c r="F61" s="11"/>
      <c r="G61" s="11"/>
      <c r="H61" s="11"/>
      <c r="I61" s="11"/>
      <c r="J61" s="11"/>
      <c r="K61" s="11"/>
      <c r="L61" s="11"/>
      <c r="M61" s="11"/>
      <c r="N61" s="11"/>
      <c r="O61" s="11"/>
      <c r="P61" s="11"/>
      <c r="Q61" s="11"/>
      <c r="R61" s="11"/>
      <c r="S61" s="11"/>
      <c r="T61" s="10"/>
      <c r="U61" s="23"/>
      <c r="V61" s="23">
        <v>59</v>
      </c>
      <c r="W61" s="23"/>
      <c r="X61" s="23"/>
      <c r="Y61" s="23"/>
      <c r="Z61" s="10"/>
      <c r="AA61" s="10"/>
      <c r="AB61" s="10"/>
    </row>
    <row r="62" spans="1:28" x14ac:dyDescent="0.15">
      <c r="A62" s="1"/>
      <c r="B62" s="1"/>
      <c r="C62" s="1"/>
      <c r="D62" s="1"/>
      <c r="E62" s="1"/>
      <c r="F62" s="1"/>
      <c r="G62" s="1"/>
      <c r="H62" s="1"/>
      <c r="I62" s="1"/>
      <c r="J62" s="1"/>
      <c r="K62" s="1"/>
      <c r="L62" s="1"/>
      <c r="M62" s="1"/>
      <c r="N62" s="1"/>
      <c r="O62" s="1"/>
      <c r="P62" s="1"/>
      <c r="Q62" s="1"/>
      <c r="R62" s="1"/>
      <c r="S62" s="1"/>
    </row>
    <row r="63" spans="1:28" x14ac:dyDescent="0.15">
      <c r="A63" s="1"/>
      <c r="B63" s="1"/>
      <c r="C63" s="1"/>
      <c r="D63" s="1"/>
      <c r="E63" s="1"/>
      <c r="F63" s="1"/>
      <c r="G63" s="1"/>
      <c r="H63" s="1"/>
      <c r="I63" s="1"/>
      <c r="J63" s="1"/>
      <c r="K63" s="1"/>
      <c r="L63" s="1"/>
      <c r="M63" s="1"/>
      <c r="N63" s="1"/>
      <c r="O63" s="1"/>
      <c r="P63" s="1"/>
      <c r="Q63" s="1"/>
      <c r="R63" s="1"/>
      <c r="S63" s="1"/>
    </row>
    <row r="64" spans="1:28" x14ac:dyDescent="0.15">
      <c r="A64" s="1"/>
      <c r="B64" s="1"/>
      <c r="C64" s="1"/>
      <c r="D64" s="1"/>
      <c r="E64" s="1"/>
      <c r="F64" s="1"/>
      <c r="G64" s="1"/>
      <c r="H64" s="1"/>
      <c r="I64" s="1"/>
      <c r="J64" s="1"/>
      <c r="K64" s="1"/>
      <c r="L64" s="1"/>
      <c r="M64" s="1"/>
      <c r="N64" s="1"/>
      <c r="O64" s="1"/>
      <c r="P64" s="1"/>
      <c r="Q64" s="1"/>
      <c r="R64" s="1"/>
      <c r="S64" s="1"/>
    </row>
    <row r="65" spans="1:19" x14ac:dyDescent="0.15">
      <c r="A65" s="1"/>
      <c r="B65" s="1"/>
      <c r="C65" s="1"/>
      <c r="D65" s="1"/>
      <c r="E65" s="1"/>
      <c r="F65" s="1"/>
      <c r="G65" s="1"/>
      <c r="H65" s="1"/>
      <c r="I65" s="1"/>
      <c r="J65" s="1"/>
      <c r="K65" s="1"/>
      <c r="L65" s="1"/>
      <c r="M65" s="1"/>
      <c r="N65" s="1"/>
      <c r="O65" s="1"/>
      <c r="P65" s="1"/>
      <c r="Q65" s="1"/>
      <c r="R65" s="1"/>
      <c r="S65" s="1"/>
    </row>
    <row r="66" spans="1:19" x14ac:dyDescent="0.15">
      <c r="A66" s="1"/>
      <c r="B66" s="1"/>
      <c r="C66" s="1"/>
      <c r="D66" s="1"/>
      <c r="E66" s="1"/>
      <c r="F66" s="1"/>
      <c r="G66" s="1"/>
      <c r="H66" s="1"/>
      <c r="I66" s="1"/>
      <c r="J66" s="1"/>
      <c r="K66" s="1"/>
      <c r="L66" s="1"/>
      <c r="M66" s="1"/>
      <c r="N66" s="1"/>
      <c r="O66" s="1"/>
      <c r="P66" s="1"/>
      <c r="Q66" s="1"/>
      <c r="R66" s="1"/>
      <c r="S66" s="1"/>
    </row>
    <row r="67" spans="1:19" x14ac:dyDescent="0.15">
      <c r="A67" s="1"/>
      <c r="B67" s="1"/>
      <c r="C67" s="1"/>
      <c r="D67" s="1"/>
      <c r="E67" s="1"/>
      <c r="F67" s="1"/>
      <c r="G67" s="1"/>
      <c r="H67" s="1"/>
      <c r="I67" s="1"/>
      <c r="J67" s="1"/>
      <c r="K67" s="1"/>
      <c r="L67" s="1"/>
      <c r="M67" s="1"/>
      <c r="N67" s="1"/>
      <c r="O67" s="1"/>
      <c r="P67" s="1"/>
      <c r="Q67" s="1"/>
      <c r="R67" s="1"/>
      <c r="S67" s="1"/>
    </row>
    <row r="68" spans="1:19" x14ac:dyDescent="0.15">
      <c r="A68" s="1"/>
      <c r="B68" s="1"/>
      <c r="C68" s="1"/>
      <c r="D68" s="1"/>
      <c r="E68" s="1"/>
      <c r="F68" s="1"/>
      <c r="G68" s="1"/>
      <c r="H68" s="1"/>
      <c r="I68" s="1"/>
      <c r="J68" s="1"/>
      <c r="K68" s="1"/>
      <c r="L68" s="1"/>
      <c r="M68" s="1"/>
      <c r="N68" s="1"/>
      <c r="O68" s="1"/>
      <c r="P68" s="1"/>
      <c r="Q68" s="1"/>
      <c r="R68" s="1"/>
      <c r="S68" s="1"/>
    </row>
    <row r="69" spans="1:19" x14ac:dyDescent="0.15">
      <c r="A69" s="1"/>
      <c r="B69" s="1"/>
      <c r="C69" s="1"/>
      <c r="D69" s="1"/>
      <c r="E69" s="1"/>
      <c r="F69" s="1"/>
      <c r="G69" s="1"/>
      <c r="H69" s="1"/>
      <c r="I69" s="1"/>
      <c r="J69" s="1"/>
      <c r="K69" s="1"/>
      <c r="L69" s="1"/>
      <c r="M69" s="1"/>
      <c r="N69" s="1"/>
      <c r="O69" s="1"/>
      <c r="P69" s="1"/>
      <c r="Q69" s="1"/>
      <c r="R69" s="1"/>
      <c r="S69" s="1"/>
    </row>
    <row r="70" spans="1:19" x14ac:dyDescent="0.15">
      <c r="A70" s="1"/>
      <c r="B70" s="1"/>
      <c r="C70" s="1"/>
      <c r="D70" s="1"/>
      <c r="E70" s="1"/>
      <c r="F70" s="1"/>
      <c r="G70" s="1"/>
      <c r="H70" s="1"/>
      <c r="I70" s="1"/>
      <c r="J70" s="1"/>
      <c r="K70" s="1"/>
      <c r="L70" s="1"/>
      <c r="M70" s="1"/>
      <c r="N70" s="1"/>
      <c r="O70" s="1"/>
      <c r="P70" s="1"/>
      <c r="Q70" s="1"/>
      <c r="R70" s="1"/>
      <c r="S70" s="1"/>
    </row>
    <row r="71" spans="1:19" x14ac:dyDescent="0.15">
      <c r="A71" s="1"/>
      <c r="B71" s="1"/>
      <c r="C71" s="1"/>
      <c r="D71" s="1"/>
      <c r="E71" s="1"/>
      <c r="F71" s="1"/>
      <c r="G71" s="1"/>
      <c r="H71" s="1"/>
      <c r="I71" s="1"/>
      <c r="J71" s="1"/>
      <c r="K71" s="1"/>
      <c r="L71" s="1"/>
      <c r="M71" s="1"/>
      <c r="N71" s="1"/>
      <c r="O71" s="1"/>
      <c r="P71" s="1"/>
      <c r="Q71" s="1"/>
      <c r="R71" s="1"/>
      <c r="S71" s="1"/>
    </row>
    <row r="72" spans="1:19" x14ac:dyDescent="0.15">
      <c r="A72" s="1"/>
      <c r="B72" s="1"/>
      <c r="C72" s="1"/>
      <c r="D72" s="1"/>
      <c r="E72" s="1"/>
      <c r="F72" s="1"/>
      <c r="G72" s="1"/>
      <c r="H72" s="1"/>
      <c r="I72" s="1"/>
      <c r="J72" s="1"/>
      <c r="K72" s="1"/>
      <c r="L72" s="1"/>
      <c r="M72" s="1"/>
      <c r="N72" s="1"/>
      <c r="O72" s="1"/>
      <c r="P72" s="1"/>
      <c r="Q72" s="1"/>
      <c r="R72" s="1"/>
      <c r="S72" s="1"/>
    </row>
    <row r="73" spans="1:19" x14ac:dyDescent="0.15">
      <c r="A73" s="1"/>
      <c r="B73" s="1"/>
      <c r="C73" s="1"/>
      <c r="D73" s="1"/>
      <c r="E73" s="1"/>
      <c r="F73" s="1"/>
      <c r="G73" s="1"/>
      <c r="H73" s="1"/>
      <c r="I73" s="1"/>
      <c r="J73" s="1"/>
      <c r="K73" s="1"/>
      <c r="L73" s="1"/>
      <c r="M73" s="1"/>
      <c r="N73" s="1"/>
      <c r="O73" s="1"/>
      <c r="P73" s="1"/>
      <c r="Q73" s="1"/>
      <c r="R73" s="1"/>
      <c r="S73" s="1"/>
    </row>
    <row r="74" spans="1:19" x14ac:dyDescent="0.15">
      <c r="A74" s="1"/>
      <c r="B74" s="1"/>
      <c r="C74" s="1"/>
      <c r="D74" s="1"/>
      <c r="E74" s="1"/>
      <c r="F74" s="1"/>
      <c r="G74" s="1"/>
      <c r="H74" s="1"/>
      <c r="I74" s="1"/>
      <c r="J74" s="1"/>
      <c r="K74" s="1"/>
      <c r="L74" s="1"/>
      <c r="M74" s="1"/>
      <c r="N74" s="1"/>
      <c r="O74" s="1"/>
      <c r="P74" s="1"/>
      <c r="Q74" s="1"/>
      <c r="R74" s="1"/>
      <c r="S74" s="1"/>
    </row>
    <row r="75" spans="1:19" x14ac:dyDescent="0.15">
      <c r="A75" s="1"/>
      <c r="B75" s="1"/>
      <c r="C75" s="1"/>
      <c r="D75" s="1"/>
      <c r="E75" s="1"/>
      <c r="F75" s="1"/>
      <c r="G75" s="1"/>
      <c r="H75" s="1"/>
      <c r="I75" s="1"/>
      <c r="J75" s="1"/>
      <c r="K75" s="1"/>
      <c r="L75" s="1"/>
      <c r="M75" s="1"/>
      <c r="N75" s="1"/>
      <c r="O75" s="1"/>
      <c r="P75" s="1"/>
      <c r="Q75" s="1"/>
      <c r="R75" s="1"/>
      <c r="S75" s="1"/>
    </row>
    <row r="76" spans="1:19" x14ac:dyDescent="0.15">
      <c r="A76" s="1"/>
      <c r="B76" s="1"/>
      <c r="C76" s="1"/>
      <c r="D76" s="1"/>
      <c r="E76" s="1"/>
      <c r="F76" s="1"/>
      <c r="G76" s="1"/>
      <c r="H76" s="1"/>
      <c r="I76" s="1"/>
      <c r="J76" s="1"/>
      <c r="K76" s="1"/>
      <c r="L76" s="1"/>
      <c r="M76" s="1"/>
      <c r="N76" s="1"/>
      <c r="O76" s="1"/>
      <c r="P76" s="1"/>
      <c r="Q76" s="1"/>
      <c r="R76" s="1"/>
      <c r="S76" s="1"/>
    </row>
    <row r="77" spans="1:19" x14ac:dyDescent="0.15">
      <c r="A77" s="1"/>
      <c r="B77" s="1"/>
      <c r="C77" s="1"/>
      <c r="D77" s="1"/>
      <c r="E77" s="1"/>
      <c r="F77" s="1"/>
      <c r="G77" s="1"/>
      <c r="H77" s="1"/>
      <c r="I77" s="1"/>
      <c r="J77" s="1"/>
      <c r="K77" s="1"/>
      <c r="L77" s="1"/>
      <c r="M77" s="1"/>
      <c r="N77" s="1"/>
      <c r="O77" s="1"/>
      <c r="P77" s="1"/>
      <c r="Q77" s="1"/>
      <c r="R77" s="1"/>
      <c r="S77" s="1"/>
    </row>
    <row r="78" spans="1:19" x14ac:dyDescent="0.15">
      <c r="A78" s="1"/>
      <c r="B78" s="1"/>
      <c r="C78" s="1"/>
      <c r="D78" s="1"/>
      <c r="E78" s="1"/>
      <c r="F78" s="1"/>
      <c r="G78" s="1"/>
      <c r="H78" s="1"/>
      <c r="I78" s="1"/>
      <c r="J78" s="1"/>
      <c r="K78" s="1"/>
      <c r="L78" s="1"/>
      <c r="M78" s="1"/>
      <c r="N78" s="1"/>
      <c r="O78" s="1"/>
      <c r="P78" s="1"/>
      <c r="Q78" s="1"/>
      <c r="R78" s="1"/>
      <c r="S78" s="1"/>
    </row>
    <row r="79" spans="1:19" x14ac:dyDescent="0.15">
      <c r="A79" s="1"/>
      <c r="B79" s="1"/>
      <c r="C79" s="1"/>
      <c r="D79" s="1"/>
      <c r="E79" s="1"/>
      <c r="F79" s="1"/>
      <c r="G79" s="1"/>
      <c r="H79" s="1"/>
      <c r="I79" s="1"/>
      <c r="J79" s="1"/>
      <c r="K79" s="1"/>
      <c r="L79" s="1"/>
      <c r="M79" s="1"/>
      <c r="N79" s="1"/>
      <c r="O79" s="1"/>
      <c r="P79" s="1"/>
      <c r="Q79" s="1"/>
      <c r="R79" s="1"/>
      <c r="S79" s="1"/>
    </row>
    <row r="80" spans="1:19" x14ac:dyDescent="0.15">
      <c r="A80" s="1"/>
      <c r="B80" s="1"/>
      <c r="C80" s="1"/>
      <c r="D80" s="1"/>
      <c r="E80" s="1"/>
      <c r="F80" s="1"/>
      <c r="G80" s="1"/>
      <c r="H80" s="1"/>
      <c r="I80" s="1"/>
      <c r="J80" s="1"/>
      <c r="K80" s="1"/>
      <c r="L80" s="1"/>
      <c r="M80" s="1"/>
      <c r="N80" s="1"/>
      <c r="O80" s="1"/>
      <c r="P80" s="1"/>
      <c r="Q80" s="1"/>
      <c r="R80" s="1"/>
      <c r="S80" s="1"/>
    </row>
    <row r="81" spans="1:19" x14ac:dyDescent="0.15">
      <c r="A81" s="1"/>
      <c r="B81" s="1"/>
      <c r="C81" s="1"/>
      <c r="D81" s="1"/>
      <c r="E81" s="1"/>
      <c r="F81" s="1"/>
      <c r="G81" s="1"/>
      <c r="H81" s="1"/>
      <c r="I81" s="1"/>
      <c r="J81" s="1"/>
      <c r="K81" s="1"/>
      <c r="L81" s="1"/>
      <c r="M81" s="1"/>
      <c r="N81" s="1"/>
      <c r="O81" s="1"/>
      <c r="P81" s="1"/>
      <c r="Q81" s="1"/>
      <c r="R81" s="1"/>
      <c r="S81" s="1"/>
    </row>
    <row r="82" spans="1:19" x14ac:dyDescent="0.15">
      <c r="A82" s="1"/>
      <c r="B82" s="1"/>
      <c r="C82" s="1"/>
      <c r="D82" s="1"/>
      <c r="E82" s="1"/>
      <c r="F82" s="1"/>
      <c r="G82" s="1"/>
      <c r="H82" s="1"/>
      <c r="I82" s="1"/>
      <c r="J82" s="1"/>
      <c r="K82" s="1"/>
      <c r="L82" s="1"/>
      <c r="M82" s="1"/>
      <c r="N82" s="1"/>
      <c r="O82" s="1"/>
      <c r="P82" s="1"/>
      <c r="Q82" s="1"/>
      <c r="R82" s="1"/>
      <c r="S82" s="1"/>
    </row>
    <row r="83" spans="1:19" x14ac:dyDescent="0.15">
      <c r="A83" s="1"/>
      <c r="B83" s="1"/>
      <c r="C83" s="1"/>
      <c r="D83" s="1"/>
      <c r="E83" s="1"/>
      <c r="F83" s="1"/>
      <c r="G83" s="1"/>
      <c r="H83" s="1"/>
      <c r="I83" s="1"/>
      <c r="J83" s="1"/>
      <c r="K83" s="1"/>
      <c r="L83" s="1"/>
      <c r="M83" s="1"/>
      <c r="N83" s="1"/>
      <c r="O83" s="1"/>
      <c r="P83" s="1"/>
      <c r="Q83" s="1"/>
      <c r="R83" s="1"/>
      <c r="S83" s="1"/>
    </row>
    <row r="84" spans="1:19" x14ac:dyDescent="0.15">
      <c r="A84" s="1"/>
      <c r="B84" s="1"/>
      <c r="C84" s="1"/>
      <c r="D84" s="1"/>
      <c r="E84" s="1"/>
      <c r="F84" s="1"/>
      <c r="G84" s="1"/>
      <c r="H84" s="1"/>
      <c r="I84" s="1"/>
      <c r="J84" s="1"/>
      <c r="K84" s="1"/>
      <c r="L84" s="1"/>
      <c r="M84" s="1"/>
      <c r="N84" s="1"/>
      <c r="O84" s="1"/>
      <c r="P84" s="1"/>
      <c r="Q84" s="1"/>
      <c r="R84" s="1"/>
      <c r="S84" s="1"/>
    </row>
    <row r="85" spans="1:19" x14ac:dyDescent="0.15">
      <c r="A85" s="1"/>
      <c r="B85" s="1"/>
      <c r="C85" s="1"/>
      <c r="D85" s="1"/>
      <c r="E85" s="1"/>
      <c r="F85" s="1"/>
      <c r="G85" s="1"/>
      <c r="H85" s="1"/>
      <c r="I85" s="1"/>
      <c r="J85" s="1"/>
      <c r="K85" s="1"/>
      <c r="L85" s="1"/>
      <c r="M85" s="1"/>
      <c r="N85" s="1"/>
      <c r="O85" s="1"/>
      <c r="P85" s="1"/>
      <c r="Q85" s="1"/>
      <c r="R85" s="1"/>
      <c r="S85" s="1"/>
    </row>
    <row r="86" spans="1:19" x14ac:dyDescent="0.15">
      <c r="A86" s="1"/>
      <c r="B86" s="1"/>
      <c r="C86" s="1"/>
      <c r="D86" s="1"/>
      <c r="E86" s="1"/>
      <c r="F86" s="1"/>
      <c r="G86" s="1"/>
      <c r="H86" s="1"/>
      <c r="I86" s="1"/>
      <c r="J86" s="1"/>
      <c r="K86" s="1"/>
      <c r="L86" s="1"/>
      <c r="M86" s="1"/>
      <c r="N86" s="1"/>
      <c r="O86" s="1"/>
      <c r="P86" s="1"/>
      <c r="Q86" s="1"/>
      <c r="R86" s="1"/>
      <c r="S86" s="1"/>
    </row>
    <row r="87" spans="1:19" x14ac:dyDescent="0.15">
      <c r="A87" s="1"/>
      <c r="B87" s="1"/>
      <c r="C87" s="1"/>
      <c r="D87" s="1"/>
      <c r="E87" s="1"/>
      <c r="F87" s="1"/>
      <c r="G87" s="1"/>
      <c r="H87" s="1"/>
      <c r="I87" s="1"/>
      <c r="J87" s="1"/>
      <c r="K87" s="1"/>
      <c r="L87" s="1"/>
      <c r="M87" s="1"/>
      <c r="N87" s="1"/>
      <c r="O87" s="1"/>
      <c r="P87" s="1"/>
      <c r="Q87" s="1"/>
      <c r="R87" s="1"/>
      <c r="S87" s="1"/>
    </row>
    <row r="88" spans="1:19" x14ac:dyDescent="0.15">
      <c r="A88" s="1"/>
      <c r="B88" s="1"/>
      <c r="C88" s="1"/>
      <c r="D88" s="1"/>
      <c r="E88" s="1"/>
      <c r="F88" s="1"/>
      <c r="G88" s="1"/>
      <c r="H88" s="1"/>
      <c r="I88" s="1"/>
      <c r="J88" s="1"/>
      <c r="K88" s="1"/>
      <c r="L88" s="1"/>
      <c r="M88" s="1"/>
      <c r="N88" s="1"/>
      <c r="O88" s="1"/>
      <c r="P88" s="1"/>
      <c r="Q88" s="1"/>
      <c r="R88" s="1"/>
      <c r="S88" s="1"/>
    </row>
    <row r="89" spans="1:19" x14ac:dyDescent="0.15">
      <c r="A89" s="1"/>
      <c r="B89" s="1"/>
      <c r="C89" s="1"/>
      <c r="D89" s="1"/>
      <c r="E89" s="1"/>
      <c r="F89" s="1"/>
      <c r="G89" s="1"/>
      <c r="H89" s="1"/>
      <c r="I89" s="1"/>
      <c r="J89" s="1"/>
      <c r="K89" s="1"/>
      <c r="L89" s="1"/>
      <c r="M89" s="1"/>
      <c r="N89" s="1"/>
      <c r="O89" s="1"/>
      <c r="P89" s="1"/>
      <c r="Q89" s="1"/>
      <c r="R89" s="1"/>
      <c r="S89" s="1"/>
    </row>
    <row r="90" spans="1:19" x14ac:dyDescent="0.15">
      <c r="A90" s="1"/>
      <c r="B90" s="1"/>
      <c r="C90" s="1"/>
      <c r="D90" s="1"/>
      <c r="E90" s="1"/>
      <c r="F90" s="1"/>
      <c r="G90" s="1"/>
      <c r="H90" s="1"/>
      <c r="I90" s="1"/>
      <c r="J90" s="1"/>
      <c r="K90" s="1"/>
      <c r="L90" s="1"/>
      <c r="M90" s="1"/>
      <c r="N90" s="1"/>
      <c r="O90" s="1"/>
      <c r="P90" s="1"/>
      <c r="Q90" s="1"/>
      <c r="R90" s="1"/>
      <c r="S90" s="1"/>
    </row>
    <row r="91" spans="1:19" x14ac:dyDescent="0.15">
      <c r="A91" s="1"/>
      <c r="B91" s="1"/>
      <c r="C91" s="1"/>
      <c r="D91" s="1"/>
      <c r="E91" s="1"/>
      <c r="F91" s="1"/>
      <c r="G91" s="1"/>
      <c r="H91" s="1"/>
      <c r="I91" s="1"/>
      <c r="J91" s="1"/>
      <c r="K91" s="1"/>
      <c r="L91" s="1"/>
      <c r="M91" s="1"/>
      <c r="N91" s="1"/>
      <c r="O91" s="1"/>
      <c r="P91" s="1"/>
      <c r="Q91" s="1"/>
      <c r="R91" s="1"/>
      <c r="S91" s="1"/>
    </row>
    <row r="92" spans="1:19" x14ac:dyDescent="0.15">
      <c r="A92" s="1"/>
      <c r="B92" s="1"/>
      <c r="C92" s="1"/>
      <c r="D92" s="1"/>
      <c r="E92" s="1"/>
      <c r="F92" s="1"/>
      <c r="G92" s="1"/>
      <c r="H92" s="1"/>
      <c r="I92" s="1"/>
      <c r="J92" s="1"/>
      <c r="K92" s="1"/>
      <c r="L92" s="1"/>
      <c r="M92" s="1"/>
      <c r="N92" s="1"/>
      <c r="O92" s="1"/>
      <c r="P92" s="1"/>
      <c r="Q92" s="1"/>
      <c r="R92" s="1"/>
      <c r="S92" s="1"/>
    </row>
    <row r="93" spans="1:19" x14ac:dyDescent="0.15">
      <c r="A93" s="1"/>
      <c r="B93" s="1"/>
      <c r="C93" s="1"/>
      <c r="D93" s="1"/>
      <c r="E93" s="1"/>
      <c r="F93" s="1"/>
      <c r="G93" s="1"/>
      <c r="H93" s="1"/>
      <c r="I93" s="1"/>
      <c r="J93" s="1"/>
      <c r="K93" s="1"/>
      <c r="L93" s="1"/>
      <c r="M93" s="1"/>
      <c r="N93" s="1"/>
      <c r="O93" s="1"/>
      <c r="P93" s="1"/>
      <c r="Q93" s="1"/>
      <c r="R93" s="1"/>
      <c r="S93" s="1"/>
    </row>
    <row r="94" spans="1:19" x14ac:dyDescent="0.15">
      <c r="A94" s="1"/>
      <c r="B94" s="1"/>
      <c r="C94" s="1"/>
      <c r="D94" s="1"/>
      <c r="E94" s="1"/>
      <c r="F94" s="1"/>
      <c r="G94" s="1"/>
      <c r="H94" s="1"/>
      <c r="I94" s="1"/>
      <c r="J94" s="1"/>
      <c r="K94" s="1"/>
      <c r="L94" s="1"/>
      <c r="M94" s="1"/>
      <c r="N94" s="1"/>
      <c r="O94" s="1"/>
      <c r="P94" s="1"/>
      <c r="Q94" s="1"/>
      <c r="R94" s="1"/>
      <c r="S94" s="1"/>
    </row>
    <row r="95" spans="1:19" x14ac:dyDescent="0.15">
      <c r="A95" s="1"/>
      <c r="B95" s="1"/>
      <c r="C95" s="1"/>
      <c r="D95" s="1"/>
      <c r="E95" s="1"/>
      <c r="F95" s="1"/>
      <c r="G95" s="1"/>
      <c r="H95" s="1"/>
      <c r="I95" s="1"/>
      <c r="J95" s="1"/>
      <c r="K95" s="1"/>
      <c r="L95" s="1"/>
      <c r="M95" s="1"/>
      <c r="N95" s="1"/>
      <c r="O95" s="1"/>
      <c r="P95" s="1"/>
      <c r="Q95" s="1"/>
      <c r="R95" s="1"/>
      <c r="S95" s="1"/>
    </row>
    <row r="96" spans="1:19" x14ac:dyDescent="0.15">
      <c r="A96" s="1"/>
      <c r="B96" s="1"/>
      <c r="C96" s="1"/>
      <c r="D96" s="1"/>
      <c r="E96" s="1"/>
      <c r="F96" s="1"/>
      <c r="G96" s="1"/>
      <c r="H96" s="1"/>
      <c r="I96" s="1"/>
      <c r="J96" s="1"/>
      <c r="K96" s="1"/>
      <c r="L96" s="1"/>
      <c r="M96" s="1"/>
      <c r="N96" s="1"/>
      <c r="O96" s="1"/>
      <c r="P96" s="1"/>
      <c r="Q96" s="1"/>
      <c r="R96" s="1"/>
      <c r="S96" s="1"/>
    </row>
    <row r="97" spans="1:19" x14ac:dyDescent="0.15">
      <c r="A97" s="1"/>
      <c r="B97" s="1"/>
      <c r="C97" s="1"/>
      <c r="D97" s="1"/>
      <c r="E97" s="1"/>
      <c r="F97" s="1"/>
      <c r="G97" s="1"/>
      <c r="H97" s="1"/>
      <c r="I97" s="1"/>
      <c r="J97" s="1"/>
      <c r="K97" s="1"/>
      <c r="L97" s="1"/>
      <c r="M97" s="1"/>
      <c r="N97" s="1"/>
      <c r="O97" s="1"/>
      <c r="P97" s="1"/>
      <c r="Q97" s="1"/>
      <c r="R97" s="1"/>
      <c r="S97" s="1"/>
    </row>
    <row r="98" spans="1:19" x14ac:dyDescent="0.15">
      <c r="A98" s="1"/>
      <c r="B98" s="1"/>
      <c r="C98" s="1"/>
      <c r="D98" s="1"/>
      <c r="E98" s="1"/>
      <c r="F98" s="1"/>
      <c r="G98" s="1"/>
      <c r="H98" s="1"/>
      <c r="I98" s="1"/>
      <c r="J98" s="1"/>
      <c r="K98" s="1"/>
      <c r="L98" s="1"/>
      <c r="M98" s="1"/>
      <c r="N98" s="1"/>
      <c r="O98" s="1"/>
      <c r="P98" s="1"/>
      <c r="Q98" s="1"/>
      <c r="R98" s="1"/>
      <c r="S98" s="1"/>
    </row>
    <row r="99" spans="1:19" x14ac:dyDescent="0.15">
      <c r="A99" s="1"/>
      <c r="B99" s="1"/>
      <c r="C99" s="1"/>
      <c r="D99" s="1"/>
      <c r="E99" s="1"/>
      <c r="F99" s="1"/>
      <c r="G99" s="1"/>
      <c r="H99" s="1"/>
      <c r="I99" s="1"/>
      <c r="J99" s="1"/>
      <c r="K99" s="1"/>
      <c r="L99" s="1"/>
      <c r="M99" s="1"/>
      <c r="N99" s="1"/>
      <c r="O99" s="1"/>
      <c r="P99" s="1"/>
      <c r="Q99" s="1"/>
      <c r="R99" s="1"/>
      <c r="S99" s="1"/>
    </row>
    <row r="100" spans="1:19" x14ac:dyDescent="0.15">
      <c r="A100" s="1"/>
      <c r="B100" s="1"/>
      <c r="C100" s="1"/>
      <c r="D100" s="1"/>
      <c r="E100" s="1"/>
      <c r="F100" s="1"/>
      <c r="G100" s="1"/>
      <c r="H100" s="1"/>
      <c r="I100" s="1"/>
      <c r="J100" s="1"/>
      <c r="K100" s="1"/>
      <c r="L100" s="1"/>
      <c r="M100" s="1"/>
      <c r="N100" s="1"/>
      <c r="O100" s="1"/>
      <c r="P100" s="1"/>
      <c r="Q100" s="1"/>
      <c r="R100" s="1"/>
      <c r="S100" s="1"/>
    </row>
  </sheetData>
  <sheetProtection algorithmName="SHA-512" hashValue="UmAiE29yVgRamxWpyJekeMJ37/Bii3TzOfZQMk8z52lQ6Pty3gatcWx4Cw7Eyha2NYla9qRZBVsY5CQKK7MmvA==" saltValue="nhIXBQ+LkFAvQ0iewOEaiA==" spinCount="100000" sheet="1" objects="1" scenarios="1" selectLockedCells="1"/>
  <mergeCells count="42">
    <mergeCell ref="A3:C3"/>
    <mergeCell ref="D6:R6"/>
    <mergeCell ref="A5:C5"/>
    <mergeCell ref="A8:C8"/>
    <mergeCell ref="A1:R1"/>
    <mergeCell ref="D2:R2"/>
    <mergeCell ref="D3:R3"/>
    <mergeCell ref="D5:R5"/>
    <mergeCell ref="A2:C2"/>
    <mergeCell ref="Q8:R8"/>
    <mergeCell ref="A4:C4"/>
    <mergeCell ref="A6:B7"/>
    <mergeCell ref="D4:R4"/>
    <mergeCell ref="L8:M8"/>
    <mergeCell ref="I8:K8"/>
    <mergeCell ref="A25:R25"/>
    <mergeCell ref="D18:R18"/>
    <mergeCell ref="D19:R19"/>
    <mergeCell ref="D21:R21"/>
    <mergeCell ref="A22:C22"/>
    <mergeCell ref="A21:C21"/>
    <mergeCell ref="A23:R23"/>
    <mergeCell ref="A20:R20"/>
    <mergeCell ref="A24:R24"/>
    <mergeCell ref="A15:A16"/>
    <mergeCell ref="D13:R13"/>
    <mergeCell ref="L10:M10"/>
    <mergeCell ref="A10:C10"/>
    <mergeCell ref="D8:E8"/>
    <mergeCell ref="A11:C11"/>
    <mergeCell ref="D11:R11"/>
    <mergeCell ref="I10:K10"/>
    <mergeCell ref="A9:C9"/>
    <mergeCell ref="Q10:R10"/>
    <mergeCell ref="D9:R9"/>
    <mergeCell ref="D17:R17"/>
    <mergeCell ref="D10:E10"/>
    <mergeCell ref="D14:R14"/>
    <mergeCell ref="D15:R15"/>
    <mergeCell ref="D22:R22"/>
    <mergeCell ref="D12:R12"/>
    <mergeCell ref="D16:R16"/>
  </mergeCells>
  <phoneticPr fontId="2"/>
  <conditionalFormatting sqref="D8:E8 L8:M8 D10:E10 G10 L10:M10 O10">
    <cfRule type="cellIs" dxfId="1" priority="2" stopIfTrue="1" operator="equal">
      <formula>"選択"</formula>
    </cfRule>
  </conditionalFormatting>
  <conditionalFormatting sqref="D4:R4 E7 I7 M7 Q7 G7:G8 O7:O8">
    <cfRule type="cellIs" dxfId="0" priority="1" stopIfTrue="1" operator="equal">
      <formula>"選択"</formula>
    </cfRule>
  </conditionalFormatting>
  <dataValidations count="12">
    <dataValidation imeMode="hiragana" allowBlank="1" showInputMessage="1" showErrorMessage="1" sqref="D5:R6 D13:R19 D21:R22" xr:uid="{00000000-0002-0000-0100-000000000000}"/>
    <dataValidation type="list" allowBlank="1" showInputMessage="1" showErrorMessage="1" sqref="B13:B19" xr:uid="{00000000-0002-0000-0100-000001000000}">
      <formula1>$T$1:$T$2</formula1>
    </dataValidation>
    <dataValidation type="list" allowBlank="1" showInputMessage="1" showErrorMessage="1" sqref="E7" xr:uid="{00000000-0002-0000-0100-000002000000}">
      <formula1>$U$1:$U$32</formula1>
    </dataValidation>
    <dataValidation type="list" allowBlank="1" showInputMessage="1" showErrorMessage="1" sqref="Q7 G7 I7 O7" xr:uid="{00000000-0002-0000-0100-000003000000}">
      <formula1>$V$1:$V$61</formula1>
    </dataValidation>
    <dataValidation type="list" allowBlank="1" showInputMessage="1" showErrorMessage="1" sqref="M7" xr:uid="{00000000-0002-0000-0100-000004000000}">
      <formula1>$W$1:$W$32</formula1>
    </dataValidation>
    <dataValidation type="list" allowBlank="1" showInputMessage="1" showErrorMessage="1" sqref="O10 O8 G8 G10" xr:uid="{00000000-0002-0000-0100-000005000000}">
      <formula1>$Y$1:$Y$13</formula1>
    </dataValidation>
    <dataValidation type="list" allowBlank="1" showInputMessage="1" showErrorMessage="1" sqref="L8:M8" xr:uid="{00000000-0002-0000-0100-000006000000}">
      <formula1>$AA$1:$AA$14</formula1>
    </dataValidation>
    <dataValidation type="list" allowBlank="1" showInputMessage="1" showErrorMessage="1" sqref="D4:R4" xr:uid="{00000000-0002-0000-0100-000007000000}">
      <formula1>$Z$1:$Z$3</formula1>
    </dataValidation>
    <dataValidation allowBlank="1" showInputMessage="1" showErrorMessage="1" promptTitle="工事休止期間" prompt="出水期や冬季など、工事を休止するため、調査の必要がない期間がある場合はご入力下さい。" sqref="D9:R9" xr:uid="{00000000-0002-0000-0100-000009000000}"/>
    <dataValidation type="list" allowBlank="1" showInputMessage="1" showErrorMessage="1" sqref="D8:E8" xr:uid="{00000000-0002-0000-0100-00000A000000}">
      <formula1>$AA$1:$AA$8</formula1>
    </dataValidation>
    <dataValidation type="list" allowBlank="1" showInputMessage="1" showErrorMessage="1" sqref="L10:M10" xr:uid="{00000000-0002-0000-0100-00000B000000}">
      <formula1>$AB$1:$AB$39</formula1>
    </dataValidation>
    <dataValidation type="list" allowBlank="1" showInputMessage="1" showErrorMessage="1" sqref="D10:E10" xr:uid="{00000000-0002-0000-0100-00000C000000}">
      <formula1>$X$1:$X$44</formula1>
    </dataValidation>
  </dataValidations>
  <pageMargins left="0.59055118110236227" right="0.59055118110236227" top="0.59055118110236227" bottom="0.78740157480314965" header="0.51181102362204722" footer="0.51181102362204722"/>
  <pageSetup paperSize="9" orientation="portrait" verticalDpi="300" r:id="rId1"/>
  <headerFooter alignWithMargins="0"/>
  <ignoredErrors>
    <ignoredError sqref="E3:R3 E2:R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workbookViewId="0">
      <selection sqref="A1:D1"/>
    </sheetView>
  </sheetViews>
  <sheetFormatPr defaultRowHeight="13.5" x14ac:dyDescent="0.15"/>
  <cols>
    <col min="1" max="1" width="1.75" customWidth="1"/>
    <col min="2" max="2" width="9.875" customWidth="1"/>
    <col min="3" max="3" width="31" customWidth="1"/>
    <col min="4" max="4" width="58.375" customWidth="1"/>
  </cols>
  <sheetData>
    <row r="1" spans="1:10" x14ac:dyDescent="0.15">
      <c r="A1" s="197" t="s">
        <v>92</v>
      </c>
      <c r="B1" s="197"/>
      <c r="C1" s="197"/>
      <c r="D1" s="197"/>
      <c r="E1" s="2"/>
      <c r="F1" s="2"/>
      <c r="G1" s="2"/>
      <c r="H1" s="2"/>
      <c r="I1" s="2"/>
      <c r="J1" s="2"/>
    </row>
    <row r="2" spans="1:10" x14ac:dyDescent="0.15">
      <c r="A2" s="193" t="s">
        <v>230</v>
      </c>
      <c r="B2" s="193"/>
      <c r="C2" s="193"/>
      <c r="D2" s="193"/>
      <c r="E2" s="2"/>
      <c r="F2" s="2"/>
      <c r="G2" s="2"/>
      <c r="H2" s="2"/>
      <c r="I2" s="2"/>
      <c r="J2" s="2"/>
    </row>
    <row r="3" spans="1:10" x14ac:dyDescent="0.15">
      <c r="A3" s="196" t="s">
        <v>93</v>
      </c>
      <c r="B3" s="196"/>
      <c r="C3" s="196"/>
      <c r="D3" s="196"/>
      <c r="E3" s="2"/>
      <c r="F3" s="2"/>
      <c r="G3" s="2"/>
      <c r="H3" s="2"/>
      <c r="I3" s="2"/>
      <c r="J3" s="2"/>
    </row>
    <row r="4" spans="1:10" x14ac:dyDescent="0.15">
      <c r="A4" s="193" t="s">
        <v>141</v>
      </c>
      <c r="B4" s="193"/>
      <c r="C4" s="193"/>
      <c r="D4" s="193"/>
      <c r="E4" s="2"/>
      <c r="F4" s="2"/>
      <c r="G4" s="2"/>
      <c r="H4" s="2"/>
      <c r="I4" s="2"/>
      <c r="J4" s="2"/>
    </row>
    <row r="5" spans="1:10" x14ac:dyDescent="0.15">
      <c r="A5" s="193" t="s">
        <v>169</v>
      </c>
      <c r="B5" s="193"/>
      <c r="C5" s="193"/>
      <c r="D5" s="193"/>
      <c r="E5" s="2"/>
      <c r="F5" s="2"/>
      <c r="G5" s="2"/>
      <c r="H5" s="2"/>
      <c r="I5" s="2"/>
      <c r="J5" s="2"/>
    </row>
    <row r="6" spans="1:10" x14ac:dyDescent="0.15">
      <c r="A6" s="193" t="s">
        <v>94</v>
      </c>
      <c r="B6" s="193"/>
      <c r="C6" s="193"/>
      <c r="D6" s="193"/>
      <c r="E6" s="2"/>
      <c r="F6" s="2"/>
      <c r="G6" s="2"/>
      <c r="H6" s="2"/>
      <c r="I6" s="2"/>
      <c r="J6" s="2"/>
    </row>
    <row r="7" spans="1:10" x14ac:dyDescent="0.15">
      <c r="B7" s="4" t="s">
        <v>51</v>
      </c>
      <c r="C7" s="4" t="s">
        <v>157</v>
      </c>
      <c r="D7" s="3"/>
      <c r="E7" s="2"/>
      <c r="F7" s="2"/>
      <c r="G7" s="2"/>
      <c r="H7" s="2"/>
      <c r="I7" s="2"/>
      <c r="J7" s="2"/>
    </row>
    <row r="8" spans="1:10" x14ac:dyDescent="0.15">
      <c r="B8" s="4" t="s">
        <v>52</v>
      </c>
      <c r="C8" s="4" t="s">
        <v>0</v>
      </c>
      <c r="D8" s="3"/>
      <c r="E8" s="2"/>
      <c r="F8" s="2"/>
      <c r="G8" s="2"/>
      <c r="H8" s="2"/>
      <c r="I8" s="2"/>
      <c r="J8" s="2"/>
    </row>
    <row r="9" spans="1:10" x14ac:dyDescent="0.15">
      <c r="B9" s="194" t="s">
        <v>53</v>
      </c>
      <c r="C9" s="4" t="s">
        <v>158</v>
      </c>
      <c r="D9" s="3"/>
      <c r="E9" s="2"/>
      <c r="F9" s="2"/>
      <c r="G9" s="2"/>
      <c r="H9" s="2"/>
      <c r="I9" s="2"/>
      <c r="J9" s="2"/>
    </row>
    <row r="10" spans="1:10" x14ac:dyDescent="0.15">
      <c r="B10" s="195"/>
      <c r="C10" s="4" t="s">
        <v>159</v>
      </c>
      <c r="D10" s="3"/>
      <c r="E10" s="2"/>
      <c r="F10" s="2"/>
      <c r="G10" s="2"/>
      <c r="H10" s="2"/>
      <c r="I10" s="2"/>
      <c r="J10" s="2"/>
    </row>
    <row r="11" spans="1:10" x14ac:dyDescent="0.15">
      <c r="B11" s="194" t="s">
        <v>54</v>
      </c>
      <c r="C11" s="4" t="s">
        <v>160</v>
      </c>
      <c r="D11" s="3"/>
      <c r="E11" s="2"/>
      <c r="F11" s="2"/>
      <c r="G11" s="2"/>
      <c r="H11" s="2"/>
      <c r="I11" s="2"/>
      <c r="J11" s="2"/>
    </row>
    <row r="12" spans="1:10" x14ac:dyDescent="0.15">
      <c r="B12" s="195"/>
      <c r="C12" s="4" t="s">
        <v>2</v>
      </c>
      <c r="D12" s="3"/>
      <c r="E12" s="2"/>
      <c r="F12" s="2"/>
      <c r="G12" s="2"/>
      <c r="H12" s="2"/>
      <c r="I12" s="2"/>
      <c r="J12" s="2"/>
    </row>
    <row r="13" spans="1:10" x14ac:dyDescent="0.15">
      <c r="B13" s="194" t="s">
        <v>55</v>
      </c>
      <c r="C13" s="4" t="s">
        <v>161</v>
      </c>
      <c r="D13" s="3"/>
      <c r="E13" s="2"/>
      <c r="F13" s="2"/>
      <c r="G13" s="2"/>
      <c r="H13" s="2"/>
      <c r="I13" s="2"/>
      <c r="J13" s="2"/>
    </row>
    <row r="14" spans="1:10" x14ac:dyDescent="0.15">
      <c r="B14" s="195"/>
      <c r="C14" s="4" t="s">
        <v>162</v>
      </c>
      <c r="D14" s="3"/>
      <c r="E14" s="2"/>
      <c r="F14" s="2"/>
      <c r="G14" s="2"/>
      <c r="H14" s="2"/>
      <c r="I14" s="2"/>
      <c r="J14" s="2"/>
    </row>
    <row r="15" spans="1:10" x14ac:dyDescent="0.15">
      <c r="B15" s="4" t="s">
        <v>155</v>
      </c>
      <c r="C15" s="4" t="s">
        <v>4</v>
      </c>
      <c r="D15" s="3"/>
      <c r="E15" s="2"/>
      <c r="F15" s="2"/>
      <c r="G15" s="2"/>
      <c r="H15" s="2"/>
      <c r="I15" s="2"/>
      <c r="J15" s="2"/>
    </row>
    <row r="16" spans="1:10" x14ac:dyDescent="0.15">
      <c r="B16" s="4" t="s">
        <v>156</v>
      </c>
      <c r="C16" s="4" t="s">
        <v>156</v>
      </c>
      <c r="D16" s="3"/>
      <c r="E16" s="2"/>
      <c r="F16" s="2"/>
      <c r="G16" s="2"/>
      <c r="H16" s="2"/>
      <c r="I16" s="2"/>
      <c r="J16" s="2"/>
    </row>
    <row r="17" spans="1:10" x14ac:dyDescent="0.15">
      <c r="A17" s="193" t="s">
        <v>95</v>
      </c>
      <c r="B17" s="193"/>
      <c r="C17" s="193"/>
      <c r="D17" s="193"/>
      <c r="E17" s="2"/>
      <c r="F17" s="2"/>
      <c r="G17" s="2"/>
      <c r="H17" s="2"/>
      <c r="I17" s="2"/>
      <c r="J17" s="2"/>
    </row>
    <row r="18" spans="1:10" x14ac:dyDescent="0.15">
      <c r="A18" s="193" t="s">
        <v>96</v>
      </c>
      <c r="B18" s="193"/>
      <c r="C18" s="193"/>
      <c r="D18" s="193"/>
      <c r="E18" s="2"/>
      <c r="F18" s="2"/>
      <c r="G18" s="2"/>
      <c r="H18" s="2"/>
      <c r="I18" s="2"/>
      <c r="J18" s="2"/>
    </row>
    <row r="19" spans="1:10" x14ac:dyDescent="0.15">
      <c r="A19" s="193" t="s">
        <v>142</v>
      </c>
      <c r="B19" s="193"/>
      <c r="C19" s="193"/>
      <c r="D19" s="193"/>
      <c r="E19" s="2"/>
      <c r="F19" s="2"/>
      <c r="G19" s="2"/>
      <c r="H19" s="2"/>
      <c r="I19" s="2"/>
      <c r="J19" s="2"/>
    </row>
    <row r="20" spans="1:10" x14ac:dyDescent="0.15">
      <c r="A20" s="193" t="s">
        <v>143</v>
      </c>
      <c r="B20" s="193"/>
      <c r="C20" s="193"/>
      <c r="D20" s="193"/>
      <c r="E20" s="2"/>
      <c r="F20" s="2"/>
      <c r="G20" s="2"/>
      <c r="H20" s="2"/>
      <c r="I20" s="2"/>
      <c r="J20" s="2"/>
    </row>
    <row r="21" spans="1:10" x14ac:dyDescent="0.15">
      <c r="A21" s="193" t="s">
        <v>97</v>
      </c>
      <c r="B21" s="193"/>
      <c r="C21" s="193"/>
      <c r="D21" s="193"/>
      <c r="E21" s="2"/>
      <c r="F21" s="2"/>
      <c r="G21" s="2"/>
      <c r="H21" s="2"/>
      <c r="I21" s="2"/>
      <c r="J21" s="2"/>
    </row>
    <row r="22" spans="1:10" x14ac:dyDescent="0.15">
      <c r="A22" s="193" t="s">
        <v>98</v>
      </c>
      <c r="B22" s="193"/>
      <c r="C22" s="193"/>
      <c r="D22" s="193"/>
      <c r="E22" s="2"/>
      <c r="F22" s="2"/>
      <c r="G22" s="2"/>
      <c r="H22" s="2"/>
      <c r="I22" s="2"/>
      <c r="J22" s="2"/>
    </row>
    <row r="23" spans="1:10" x14ac:dyDescent="0.15">
      <c r="A23" s="193" t="s">
        <v>99</v>
      </c>
      <c r="B23" s="193"/>
      <c r="C23" s="193"/>
      <c r="D23" s="193"/>
      <c r="E23" s="2"/>
      <c r="F23" s="2"/>
      <c r="G23" s="2"/>
      <c r="H23" s="2"/>
      <c r="I23" s="2"/>
      <c r="J23" s="2"/>
    </row>
    <row r="24" spans="1:10" x14ac:dyDescent="0.15">
      <c r="A24" s="193" t="s">
        <v>100</v>
      </c>
      <c r="B24" s="193"/>
      <c r="C24" s="193"/>
      <c r="D24" s="193"/>
      <c r="E24" s="2"/>
      <c r="F24" s="2"/>
      <c r="G24" s="2"/>
      <c r="H24" s="2"/>
      <c r="I24" s="2"/>
      <c r="J24" s="2"/>
    </row>
    <row r="25" spans="1:10" x14ac:dyDescent="0.15">
      <c r="A25" s="193" t="s">
        <v>101</v>
      </c>
      <c r="B25" s="193"/>
      <c r="C25" s="193"/>
      <c r="D25" s="193"/>
      <c r="E25" s="2"/>
      <c r="F25" s="2"/>
      <c r="G25" s="2"/>
      <c r="H25" s="2"/>
      <c r="I25" s="2"/>
      <c r="J25" s="2"/>
    </row>
    <row r="26" spans="1:10" x14ac:dyDescent="0.15">
      <c r="A26" s="193" t="s">
        <v>102</v>
      </c>
      <c r="B26" s="193"/>
      <c r="C26" s="193"/>
      <c r="D26" s="193"/>
      <c r="E26" s="2"/>
      <c r="F26" s="2"/>
      <c r="G26" s="2"/>
      <c r="H26" s="2"/>
      <c r="I26" s="2"/>
      <c r="J26" s="2"/>
    </row>
    <row r="27" spans="1:10" x14ac:dyDescent="0.15">
      <c r="A27" s="193" t="s">
        <v>103</v>
      </c>
      <c r="B27" s="193"/>
      <c r="C27" s="193"/>
      <c r="D27" s="193"/>
      <c r="E27" s="2"/>
      <c r="F27" s="2"/>
      <c r="G27" s="2"/>
      <c r="H27" s="2"/>
      <c r="I27" s="2"/>
      <c r="J27" s="2"/>
    </row>
    <row r="28" spans="1:10" x14ac:dyDescent="0.15">
      <c r="A28" s="193" t="s">
        <v>104</v>
      </c>
      <c r="B28" s="193"/>
      <c r="C28" s="193"/>
      <c r="D28" s="193"/>
      <c r="E28" s="2"/>
      <c r="F28" s="2"/>
      <c r="G28" s="2"/>
      <c r="H28" s="2"/>
      <c r="I28" s="2"/>
      <c r="J28" s="2"/>
    </row>
    <row r="29" spans="1:10" x14ac:dyDescent="0.15">
      <c r="A29" s="193" t="s">
        <v>105</v>
      </c>
      <c r="B29" s="193"/>
      <c r="C29" s="193"/>
      <c r="D29" s="193"/>
      <c r="E29" s="2"/>
      <c r="F29" s="2"/>
      <c r="G29" s="2"/>
      <c r="H29" s="2"/>
      <c r="I29" s="2"/>
      <c r="J29" s="2"/>
    </row>
    <row r="30" spans="1:10" x14ac:dyDescent="0.15">
      <c r="A30" s="193" t="s">
        <v>106</v>
      </c>
      <c r="B30" s="193"/>
      <c r="C30" s="193"/>
      <c r="D30" s="193"/>
      <c r="E30" s="2"/>
      <c r="F30" s="2"/>
      <c r="G30" s="2"/>
      <c r="H30" s="2"/>
      <c r="I30" s="2"/>
      <c r="J30" s="2"/>
    </row>
    <row r="31" spans="1:10" x14ac:dyDescent="0.15">
      <c r="A31" s="193" t="s">
        <v>107</v>
      </c>
      <c r="B31" s="193"/>
      <c r="C31" s="193"/>
      <c r="D31" s="193"/>
      <c r="E31" s="2"/>
      <c r="F31" s="2"/>
      <c r="G31" s="2"/>
      <c r="H31" s="2"/>
      <c r="I31" s="2"/>
      <c r="J31" s="2"/>
    </row>
    <row r="32" spans="1:10" x14ac:dyDescent="0.15">
      <c r="A32" s="193" t="s">
        <v>108</v>
      </c>
      <c r="B32" s="193"/>
      <c r="C32" s="193"/>
      <c r="D32" s="193"/>
      <c r="E32" s="2"/>
      <c r="F32" s="2"/>
      <c r="G32" s="2"/>
      <c r="H32" s="2"/>
      <c r="I32" s="2"/>
      <c r="J32" s="2"/>
    </row>
    <row r="33" spans="1:10" x14ac:dyDescent="0.15">
      <c r="A33" s="193" t="s">
        <v>145</v>
      </c>
      <c r="B33" s="193"/>
      <c r="C33" s="193"/>
      <c r="D33" s="193"/>
      <c r="E33" s="2"/>
      <c r="F33" s="2"/>
      <c r="G33" s="2"/>
      <c r="H33" s="2"/>
      <c r="I33" s="2"/>
      <c r="J33" s="2"/>
    </row>
    <row r="34" spans="1:10" x14ac:dyDescent="0.15">
      <c r="A34" s="193" t="s">
        <v>144</v>
      </c>
      <c r="B34" s="193"/>
      <c r="C34" s="193"/>
      <c r="D34" s="193"/>
      <c r="E34" s="2"/>
      <c r="F34" s="2"/>
      <c r="G34" s="2"/>
      <c r="H34" s="2"/>
      <c r="I34" s="2"/>
      <c r="J34" s="2"/>
    </row>
    <row r="35" spans="1:10" x14ac:dyDescent="0.15">
      <c r="A35" s="193" t="s">
        <v>109</v>
      </c>
      <c r="B35" s="193"/>
      <c r="C35" s="193"/>
      <c r="D35" s="193"/>
      <c r="E35" s="2"/>
      <c r="F35" s="2"/>
      <c r="G35" s="2"/>
      <c r="H35" s="2"/>
      <c r="I35" s="2"/>
      <c r="J35" s="2"/>
    </row>
    <row r="36" spans="1:10" x14ac:dyDescent="0.15">
      <c r="A36" s="193" t="s">
        <v>110</v>
      </c>
      <c r="B36" s="193"/>
      <c r="C36" s="193"/>
      <c r="D36" s="193"/>
      <c r="E36" s="2"/>
      <c r="F36" s="2"/>
      <c r="G36" s="2"/>
      <c r="H36" s="2"/>
      <c r="I36" s="2"/>
      <c r="J36" s="2"/>
    </row>
    <row r="37" spans="1:10" x14ac:dyDescent="0.15">
      <c r="A37" s="193" t="s">
        <v>146</v>
      </c>
      <c r="B37" s="193"/>
      <c r="C37" s="193"/>
      <c r="D37" s="193"/>
      <c r="E37" s="2"/>
      <c r="F37" s="2"/>
      <c r="G37" s="2"/>
      <c r="H37" s="2"/>
      <c r="I37" s="2"/>
      <c r="J37" s="2"/>
    </row>
    <row r="38" spans="1:10" x14ac:dyDescent="0.15">
      <c r="A38" s="193" t="s">
        <v>147</v>
      </c>
      <c r="B38" s="193"/>
      <c r="C38" s="193"/>
      <c r="D38" s="193"/>
      <c r="E38" s="2"/>
      <c r="F38" s="2"/>
      <c r="G38" s="2"/>
      <c r="H38" s="2"/>
      <c r="I38" s="2"/>
      <c r="J38" s="2"/>
    </row>
    <row r="39" spans="1:10" x14ac:dyDescent="0.15">
      <c r="A39" s="193" t="s">
        <v>149</v>
      </c>
      <c r="B39" s="193"/>
      <c r="C39" s="193"/>
      <c r="D39" s="193"/>
      <c r="E39" s="2"/>
      <c r="F39" s="2"/>
      <c r="G39" s="2"/>
      <c r="H39" s="2"/>
      <c r="I39" s="2"/>
      <c r="J39" s="2"/>
    </row>
    <row r="40" spans="1:10" x14ac:dyDescent="0.15">
      <c r="A40" s="193" t="s">
        <v>148</v>
      </c>
      <c r="B40" s="193"/>
      <c r="C40" s="193"/>
      <c r="D40" s="193"/>
      <c r="E40" s="2"/>
      <c r="F40" s="2"/>
      <c r="G40" s="2"/>
      <c r="H40" s="2"/>
      <c r="I40" s="2"/>
      <c r="J40" s="2"/>
    </row>
    <row r="41" spans="1:10" x14ac:dyDescent="0.15">
      <c r="A41" s="193" t="s">
        <v>111</v>
      </c>
      <c r="B41" s="193"/>
      <c r="C41" s="193"/>
      <c r="D41" s="193"/>
      <c r="E41" s="2"/>
      <c r="F41" s="2"/>
      <c r="G41" s="2"/>
      <c r="H41" s="2"/>
      <c r="I41" s="2"/>
      <c r="J41" s="2"/>
    </row>
    <row r="42" spans="1:10" x14ac:dyDescent="0.15">
      <c r="A42" s="193" t="s">
        <v>151</v>
      </c>
      <c r="B42" s="193"/>
      <c r="C42" s="193"/>
      <c r="D42" s="193"/>
      <c r="E42" s="2"/>
      <c r="F42" s="2"/>
      <c r="G42" s="2"/>
      <c r="H42" s="2"/>
      <c r="I42" s="2"/>
      <c r="J42" s="2"/>
    </row>
    <row r="43" spans="1:10" x14ac:dyDescent="0.15">
      <c r="A43" s="193" t="s">
        <v>150</v>
      </c>
      <c r="B43" s="193"/>
      <c r="C43" s="193"/>
      <c r="D43" s="193"/>
      <c r="E43" s="2"/>
      <c r="F43" s="2"/>
      <c r="G43" s="2"/>
      <c r="H43" s="2"/>
      <c r="I43" s="2"/>
      <c r="J43" s="2"/>
    </row>
    <row r="44" spans="1:10" x14ac:dyDescent="0.15">
      <c r="A44" s="193" t="s">
        <v>112</v>
      </c>
      <c r="B44" s="193"/>
      <c r="C44" s="193"/>
      <c r="D44" s="193"/>
      <c r="E44" s="2"/>
      <c r="F44" s="2"/>
      <c r="G44" s="2"/>
      <c r="H44" s="2"/>
      <c r="I44" s="2"/>
      <c r="J44" s="2"/>
    </row>
    <row r="45" spans="1:10" x14ac:dyDescent="0.15">
      <c r="A45" s="193" t="s">
        <v>113</v>
      </c>
      <c r="B45" s="193"/>
      <c r="C45" s="193"/>
      <c r="D45" s="193"/>
      <c r="E45" s="2"/>
      <c r="F45" s="2"/>
      <c r="G45" s="2"/>
      <c r="H45" s="2"/>
      <c r="I45" s="2"/>
      <c r="J45" s="2"/>
    </row>
    <row r="46" spans="1:10" x14ac:dyDescent="0.15">
      <c r="A46" s="193" t="s">
        <v>152</v>
      </c>
      <c r="B46" s="193"/>
      <c r="C46" s="193"/>
      <c r="D46" s="193"/>
      <c r="E46" s="2"/>
      <c r="F46" s="2"/>
      <c r="G46" s="2"/>
      <c r="H46" s="2"/>
      <c r="I46" s="2"/>
      <c r="J46" s="2"/>
    </row>
    <row r="47" spans="1:10" x14ac:dyDescent="0.15">
      <c r="A47" s="193" t="s">
        <v>114</v>
      </c>
      <c r="B47" s="193"/>
      <c r="C47" s="193"/>
      <c r="D47" s="193"/>
      <c r="E47" s="2"/>
      <c r="F47" s="2"/>
      <c r="G47" s="2"/>
      <c r="H47" s="2"/>
      <c r="I47" s="2"/>
      <c r="J47" s="2"/>
    </row>
    <row r="48" spans="1:10" x14ac:dyDescent="0.15">
      <c r="A48" s="193" t="s">
        <v>115</v>
      </c>
      <c r="B48" s="193"/>
      <c r="C48" s="193"/>
      <c r="D48" s="193"/>
      <c r="E48" s="2"/>
      <c r="F48" s="2"/>
      <c r="G48" s="2"/>
      <c r="H48" s="2"/>
      <c r="I48" s="2"/>
      <c r="J48" s="2"/>
    </row>
    <row r="49" spans="1:10" x14ac:dyDescent="0.15">
      <c r="A49" s="193" t="s">
        <v>116</v>
      </c>
      <c r="B49" s="193"/>
      <c r="C49" s="193"/>
      <c r="D49" s="193"/>
      <c r="E49" s="2"/>
      <c r="F49" s="2"/>
      <c r="G49" s="2"/>
      <c r="H49" s="2"/>
      <c r="I49" s="2"/>
      <c r="J49" s="2"/>
    </row>
    <row r="50" spans="1:10" x14ac:dyDescent="0.15">
      <c r="A50" s="193" t="s">
        <v>117</v>
      </c>
      <c r="B50" s="193"/>
      <c r="C50" s="193"/>
      <c r="D50" s="193"/>
      <c r="E50" s="2"/>
      <c r="F50" s="2"/>
      <c r="G50" s="2"/>
      <c r="H50" s="2"/>
      <c r="I50" s="2"/>
      <c r="J50" s="2"/>
    </row>
    <row r="51" spans="1:10" x14ac:dyDescent="0.15">
      <c r="A51" s="193" t="s">
        <v>118</v>
      </c>
      <c r="B51" s="193"/>
      <c r="C51" s="193"/>
      <c r="D51" s="193"/>
      <c r="E51" s="2"/>
      <c r="F51" s="2"/>
      <c r="G51" s="2"/>
      <c r="H51" s="2"/>
      <c r="I51" s="2"/>
      <c r="J51" s="2"/>
    </row>
    <row r="52" spans="1:10" x14ac:dyDescent="0.15">
      <c r="A52" s="193" t="s">
        <v>119</v>
      </c>
      <c r="B52" s="193"/>
      <c r="C52" s="193"/>
      <c r="D52" s="193"/>
      <c r="E52" s="2"/>
      <c r="F52" s="2"/>
      <c r="G52" s="2"/>
      <c r="H52" s="2"/>
      <c r="I52" s="2"/>
      <c r="J52" s="2"/>
    </row>
    <row r="53" spans="1:10" x14ac:dyDescent="0.15">
      <c r="A53" s="193" t="s">
        <v>120</v>
      </c>
      <c r="B53" s="193"/>
      <c r="C53" s="193"/>
      <c r="D53" s="193"/>
      <c r="E53" s="2"/>
      <c r="F53" s="2"/>
      <c r="G53" s="2"/>
      <c r="H53" s="2"/>
      <c r="I53" s="2"/>
      <c r="J53" s="2"/>
    </row>
    <row r="54" spans="1:10" x14ac:dyDescent="0.15">
      <c r="A54" s="193" t="s">
        <v>121</v>
      </c>
      <c r="B54" s="193"/>
      <c r="C54" s="193"/>
      <c r="D54" s="193"/>
      <c r="E54" s="2"/>
      <c r="F54" s="2"/>
      <c r="G54" s="2"/>
      <c r="H54" s="2"/>
      <c r="I54" s="2"/>
      <c r="J54" s="2"/>
    </row>
    <row r="55" spans="1:10" x14ac:dyDescent="0.15">
      <c r="A55" s="193" t="s">
        <v>122</v>
      </c>
      <c r="B55" s="193"/>
      <c r="C55" s="193"/>
      <c r="D55" s="193"/>
      <c r="E55" s="2"/>
      <c r="F55" s="2"/>
      <c r="G55" s="2"/>
      <c r="H55" s="2"/>
      <c r="I55" s="2"/>
      <c r="J55" s="2"/>
    </row>
    <row r="56" spans="1:10" x14ac:dyDescent="0.15">
      <c r="A56" s="193" t="s">
        <v>154</v>
      </c>
      <c r="B56" s="193"/>
      <c r="C56" s="193"/>
      <c r="D56" s="193"/>
      <c r="E56" s="2"/>
      <c r="F56" s="2"/>
      <c r="G56" s="2"/>
      <c r="H56" s="2"/>
      <c r="I56" s="2"/>
      <c r="J56" s="2"/>
    </row>
    <row r="57" spans="1:10" x14ac:dyDescent="0.15">
      <c r="A57" s="193" t="s">
        <v>153</v>
      </c>
      <c r="B57" s="193"/>
      <c r="C57" s="193"/>
      <c r="D57" s="193"/>
      <c r="E57" s="2"/>
      <c r="F57" s="2"/>
      <c r="G57" s="2"/>
      <c r="H57" s="2"/>
      <c r="I57" s="2"/>
      <c r="J57" s="2"/>
    </row>
    <row r="58" spans="1:10" x14ac:dyDescent="0.15">
      <c r="A58" s="193" t="s">
        <v>123</v>
      </c>
      <c r="B58" s="193"/>
      <c r="C58" s="193"/>
      <c r="D58" s="193"/>
      <c r="E58" s="2"/>
      <c r="F58" s="2"/>
      <c r="G58" s="2"/>
      <c r="H58" s="2"/>
      <c r="I58" s="2"/>
      <c r="J58" s="2"/>
    </row>
    <row r="59" spans="1:10" x14ac:dyDescent="0.15">
      <c r="A59" s="193" t="s">
        <v>163</v>
      </c>
      <c r="B59" s="193"/>
      <c r="C59" s="193"/>
      <c r="D59" s="193"/>
      <c r="E59" s="2"/>
      <c r="F59" s="2"/>
      <c r="G59" s="2"/>
      <c r="H59" s="2"/>
      <c r="I59" s="2"/>
      <c r="J59" s="2"/>
    </row>
    <row r="60" spans="1:10" x14ac:dyDescent="0.15">
      <c r="A60" s="193" t="s">
        <v>164</v>
      </c>
      <c r="B60" s="193"/>
      <c r="C60" s="193"/>
      <c r="D60" s="193"/>
      <c r="E60" s="2"/>
      <c r="F60" s="2"/>
      <c r="G60" s="2"/>
      <c r="H60" s="2"/>
      <c r="I60" s="2"/>
      <c r="J60" s="2"/>
    </row>
    <row r="61" spans="1:10" x14ac:dyDescent="0.15">
      <c r="A61" s="193" t="s">
        <v>124</v>
      </c>
      <c r="B61" s="193"/>
      <c r="C61" s="193"/>
      <c r="D61" s="193"/>
      <c r="E61" s="2"/>
      <c r="F61" s="2"/>
      <c r="G61" s="2"/>
      <c r="H61" s="2"/>
      <c r="I61" s="2"/>
      <c r="J61" s="2"/>
    </row>
    <row r="62" spans="1:10" x14ac:dyDescent="0.15">
      <c r="A62" s="193" t="s">
        <v>165</v>
      </c>
      <c r="B62" s="193"/>
      <c r="C62" s="193"/>
      <c r="D62" s="193"/>
      <c r="E62" s="2"/>
      <c r="F62" s="2"/>
      <c r="G62" s="2"/>
      <c r="H62" s="2"/>
      <c r="I62" s="2"/>
      <c r="J62" s="2"/>
    </row>
    <row r="63" spans="1:10" x14ac:dyDescent="0.15">
      <c r="A63" s="193" t="s">
        <v>166</v>
      </c>
      <c r="B63" s="193"/>
      <c r="C63" s="193"/>
      <c r="D63" s="193"/>
      <c r="E63" s="2"/>
      <c r="F63" s="2"/>
      <c r="G63" s="2"/>
      <c r="H63" s="2"/>
      <c r="I63" s="2"/>
      <c r="J63" s="2"/>
    </row>
    <row r="64" spans="1:10" x14ac:dyDescent="0.15">
      <c r="A64" s="193" t="s">
        <v>125</v>
      </c>
      <c r="B64" s="193"/>
      <c r="C64" s="193"/>
      <c r="D64" s="193"/>
      <c r="E64" s="2"/>
      <c r="F64" s="2"/>
      <c r="G64" s="2"/>
      <c r="H64" s="2"/>
      <c r="I64" s="2"/>
      <c r="J64" s="2"/>
    </row>
    <row r="65" spans="1:10" x14ac:dyDescent="0.15">
      <c r="A65" s="193" t="s">
        <v>126</v>
      </c>
      <c r="B65" s="193"/>
      <c r="C65" s="193"/>
      <c r="D65" s="193"/>
      <c r="E65" s="2"/>
      <c r="F65" s="2"/>
      <c r="G65" s="2"/>
      <c r="H65" s="2"/>
      <c r="I65" s="2"/>
      <c r="J65" s="2"/>
    </row>
    <row r="66" spans="1:10" x14ac:dyDescent="0.15">
      <c r="A66" s="193" t="s">
        <v>127</v>
      </c>
      <c r="B66" s="193"/>
      <c r="C66" s="193"/>
      <c r="D66" s="193"/>
      <c r="E66" s="2"/>
      <c r="F66" s="2"/>
      <c r="G66" s="2"/>
      <c r="H66" s="2"/>
      <c r="I66" s="2"/>
      <c r="J66" s="2"/>
    </row>
    <row r="67" spans="1:10" x14ac:dyDescent="0.15">
      <c r="A67" s="193" t="s">
        <v>128</v>
      </c>
      <c r="B67" s="193"/>
      <c r="C67" s="193"/>
      <c r="D67" s="193"/>
      <c r="E67" s="2"/>
      <c r="F67" s="2"/>
      <c r="G67" s="2"/>
      <c r="H67" s="2"/>
      <c r="I67" s="2"/>
      <c r="J67" s="2"/>
    </row>
    <row r="68" spans="1:10" x14ac:dyDescent="0.15">
      <c r="A68" s="193" t="s">
        <v>129</v>
      </c>
      <c r="B68" s="193"/>
      <c r="C68" s="193"/>
      <c r="D68" s="193"/>
      <c r="E68" s="2"/>
      <c r="F68" s="2"/>
      <c r="G68" s="2"/>
      <c r="H68" s="2"/>
      <c r="I68" s="2"/>
      <c r="J68" s="2"/>
    </row>
    <row r="69" spans="1:10" x14ac:dyDescent="0.15">
      <c r="A69" s="193" t="s">
        <v>130</v>
      </c>
      <c r="B69" s="193"/>
      <c r="C69" s="193"/>
      <c r="D69" s="193"/>
      <c r="E69" s="2"/>
      <c r="F69" s="2"/>
      <c r="G69" s="2"/>
      <c r="H69" s="2"/>
      <c r="I69" s="2"/>
      <c r="J69" s="2"/>
    </row>
    <row r="70" spans="1:10" x14ac:dyDescent="0.15">
      <c r="A70" s="193" t="s">
        <v>167</v>
      </c>
      <c r="B70" s="193"/>
      <c r="C70" s="193"/>
      <c r="D70" s="193"/>
      <c r="E70" s="2"/>
      <c r="F70" s="2"/>
      <c r="G70" s="2"/>
      <c r="H70" s="2"/>
      <c r="I70" s="2"/>
      <c r="J70" s="2"/>
    </row>
    <row r="71" spans="1:10" x14ac:dyDescent="0.15">
      <c r="A71" s="193" t="s">
        <v>168</v>
      </c>
      <c r="B71" s="193"/>
      <c r="C71" s="193"/>
      <c r="D71" s="193"/>
      <c r="E71" s="2"/>
      <c r="F71" s="2"/>
      <c r="G71" s="2"/>
      <c r="H71" s="2"/>
      <c r="I71" s="2"/>
      <c r="J71" s="2"/>
    </row>
    <row r="72" spans="1:10" x14ac:dyDescent="0.15">
      <c r="A72" s="193" t="s">
        <v>131</v>
      </c>
      <c r="B72" s="193"/>
      <c r="C72" s="193"/>
      <c r="D72" s="193"/>
      <c r="E72" s="2"/>
      <c r="F72" s="2"/>
      <c r="G72" s="2"/>
      <c r="H72" s="2"/>
      <c r="I72" s="2"/>
      <c r="J72" s="2"/>
    </row>
    <row r="73" spans="1:10" x14ac:dyDescent="0.15">
      <c r="A73" s="193" t="s">
        <v>132</v>
      </c>
      <c r="B73" s="193"/>
      <c r="C73" s="193"/>
      <c r="D73" s="193"/>
      <c r="E73" s="2"/>
      <c r="F73" s="2"/>
      <c r="G73" s="2"/>
      <c r="H73" s="2"/>
      <c r="I73" s="2"/>
      <c r="J73" s="2"/>
    </row>
    <row r="74" spans="1:10" x14ac:dyDescent="0.15">
      <c r="A74" s="193" t="s">
        <v>133</v>
      </c>
      <c r="B74" s="193"/>
      <c r="C74" s="193"/>
      <c r="D74" s="193"/>
      <c r="E74" s="2"/>
      <c r="F74" s="2"/>
      <c r="G74" s="2"/>
      <c r="H74" s="2"/>
      <c r="I74" s="2"/>
      <c r="J74" s="2"/>
    </row>
    <row r="75" spans="1:10" x14ac:dyDescent="0.15">
      <c r="A75" s="193" t="s">
        <v>134</v>
      </c>
      <c r="B75" s="193"/>
      <c r="C75" s="193"/>
      <c r="D75" s="193"/>
      <c r="E75" s="2"/>
      <c r="F75" s="2"/>
      <c r="G75" s="2"/>
      <c r="H75" s="2"/>
      <c r="I75" s="2"/>
      <c r="J75" s="2"/>
    </row>
    <row r="76" spans="1:10" x14ac:dyDescent="0.15">
      <c r="A76" s="193" t="s">
        <v>135</v>
      </c>
      <c r="B76" s="193"/>
      <c r="C76" s="193"/>
      <c r="D76" s="193"/>
      <c r="E76" s="2"/>
      <c r="F76" s="2"/>
      <c r="G76" s="2"/>
      <c r="H76" s="2"/>
      <c r="I76" s="2"/>
      <c r="J76" s="2"/>
    </row>
    <row r="77" spans="1:10" x14ac:dyDescent="0.15">
      <c r="A77" s="193" t="s">
        <v>136</v>
      </c>
      <c r="B77" s="193"/>
      <c r="C77" s="193"/>
      <c r="D77" s="193"/>
      <c r="E77" s="2"/>
      <c r="F77" s="2"/>
      <c r="G77" s="2"/>
      <c r="H77" s="2"/>
      <c r="I77" s="2"/>
      <c r="J77" s="2"/>
    </row>
    <row r="78" spans="1:10" x14ac:dyDescent="0.15">
      <c r="A78" s="193" t="s">
        <v>137</v>
      </c>
      <c r="B78" s="193"/>
      <c r="C78" s="193"/>
      <c r="D78" s="193"/>
      <c r="E78" s="2"/>
      <c r="F78" s="2"/>
      <c r="G78" s="2"/>
      <c r="H78" s="2"/>
      <c r="I78" s="2"/>
      <c r="J78" s="2"/>
    </row>
    <row r="79" spans="1:10" x14ac:dyDescent="0.15">
      <c r="A79" s="193" t="s">
        <v>138</v>
      </c>
      <c r="B79" s="193"/>
      <c r="C79" s="193"/>
      <c r="D79" s="193"/>
      <c r="E79" s="2"/>
      <c r="F79" s="2"/>
      <c r="G79" s="2"/>
      <c r="H79" s="2"/>
      <c r="I79" s="2"/>
      <c r="J79" s="2"/>
    </row>
    <row r="80" spans="1:10" x14ac:dyDescent="0.15">
      <c r="A80" s="193" t="s">
        <v>139</v>
      </c>
      <c r="B80" s="193"/>
      <c r="C80" s="193"/>
      <c r="D80" s="193"/>
      <c r="E80" s="2"/>
      <c r="F80" s="2"/>
      <c r="G80" s="2"/>
      <c r="H80" s="2"/>
      <c r="I80" s="2"/>
      <c r="J80" s="2"/>
    </row>
    <row r="81" spans="1:10" x14ac:dyDescent="0.15">
      <c r="A81" s="193" t="s">
        <v>140</v>
      </c>
      <c r="B81" s="193"/>
      <c r="C81" s="193"/>
      <c r="D81" s="193"/>
      <c r="E81" s="2"/>
      <c r="F81" s="2"/>
      <c r="G81" s="2"/>
      <c r="H81" s="2"/>
      <c r="I81" s="2"/>
      <c r="J81" s="2"/>
    </row>
    <row r="82" spans="1:10" x14ac:dyDescent="0.15">
      <c r="A82" s="193" t="s">
        <v>231</v>
      </c>
      <c r="B82" s="193"/>
      <c r="C82" s="193"/>
      <c r="D82" s="193"/>
      <c r="E82" s="2"/>
      <c r="F82" s="2"/>
      <c r="G82" s="2"/>
      <c r="H82" s="2"/>
      <c r="I82" s="2"/>
      <c r="J82" s="2"/>
    </row>
    <row r="83" spans="1:10" x14ac:dyDescent="0.15">
      <c r="A83" s="2"/>
      <c r="B83" s="2"/>
      <c r="C83" s="2"/>
      <c r="D83" s="2"/>
      <c r="E83" s="2"/>
      <c r="F83" s="2"/>
      <c r="G83" s="2"/>
      <c r="H83" s="2"/>
      <c r="I83" s="2"/>
      <c r="J83" s="2"/>
    </row>
    <row r="84" spans="1:10" x14ac:dyDescent="0.15">
      <c r="A84" s="2"/>
      <c r="B84" s="2"/>
      <c r="C84" s="2"/>
      <c r="D84" s="2"/>
      <c r="E84" s="2"/>
      <c r="F84" s="2"/>
      <c r="G84" s="2"/>
      <c r="H84" s="2"/>
      <c r="I84" s="2"/>
      <c r="J84" s="2"/>
    </row>
    <row r="85" spans="1:10" x14ac:dyDescent="0.15">
      <c r="A85" s="2"/>
      <c r="B85" s="2"/>
      <c r="C85" s="2"/>
      <c r="D85" s="2"/>
      <c r="E85" s="2"/>
      <c r="F85" s="2"/>
      <c r="G85" s="2"/>
      <c r="H85" s="2"/>
      <c r="I85" s="2"/>
      <c r="J85" s="2"/>
    </row>
    <row r="86" spans="1:10" x14ac:dyDescent="0.15">
      <c r="A86" s="2"/>
      <c r="B86" s="2"/>
      <c r="C86" s="2"/>
      <c r="D86" s="2"/>
      <c r="E86" s="2"/>
      <c r="F86" s="2"/>
      <c r="G86" s="2"/>
      <c r="H86" s="2"/>
      <c r="I86" s="2"/>
      <c r="J86" s="2"/>
    </row>
    <row r="87" spans="1:10" x14ac:dyDescent="0.15">
      <c r="A87" s="2"/>
      <c r="B87" s="2"/>
      <c r="C87" s="2"/>
      <c r="D87" s="2"/>
      <c r="E87" s="2"/>
      <c r="F87" s="2"/>
      <c r="G87" s="2"/>
      <c r="H87" s="2"/>
      <c r="I87" s="2"/>
      <c r="J87" s="2"/>
    </row>
    <row r="88" spans="1:10" x14ac:dyDescent="0.15">
      <c r="A88" s="2"/>
      <c r="B88" s="2"/>
      <c r="C88" s="2"/>
      <c r="D88" s="2"/>
      <c r="E88" s="2"/>
      <c r="F88" s="2"/>
      <c r="G88" s="2"/>
      <c r="H88" s="2"/>
      <c r="I88" s="2"/>
      <c r="J88" s="2"/>
    </row>
    <row r="89" spans="1:10" x14ac:dyDescent="0.15">
      <c r="A89" s="2"/>
      <c r="B89" s="2"/>
      <c r="C89" s="2"/>
      <c r="D89" s="2"/>
      <c r="E89" s="2"/>
      <c r="F89" s="2"/>
      <c r="G89" s="2"/>
      <c r="H89" s="2"/>
      <c r="I89" s="2"/>
      <c r="J89" s="2"/>
    </row>
    <row r="90" spans="1:10" x14ac:dyDescent="0.15">
      <c r="A90" s="2"/>
      <c r="B90" s="2"/>
      <c r="C90" s="2"/>
      <c r="D90" s="2"/>
      <c r="E90" s="2"/>
      <c r="F90" s="2"/>
      <c r="G90" s="2"/>
      <c r="H90" s="2"/>
      <c r="I90" s="2"/>
      <c r="J90" s="2"/>
    </row>
    <row r="91" spans="1:10" x14ac:dyDescent="0.15">
      <c r="A91" s="2"/>
      <c r="B91" s="2"/>
      <c r="C91" s="2"/>
      <c r="D91" s="2"/>
      <c r="E91" s="2"/>
      <c r="F91" s="2"/>
      <c r="G91" s="2"/>
      <c r="H91" s="2"/>
      <c r="I91" s="2"/>
      <c r="J91" s="2"/>
    </row>
    <row r="92" spans="1:10" x14ac:dyDescent="0.15">
      <c r="A92" s="2"/>
      <c r="B92" s="2"/>
      <c r="C92" s="2"/>
      <c r="D92" s="2"/>
      <c r="E92" s="2"/>
      <c r="F92" s="2"/>
      <c r="G92" s="2"/>
      <c r="H92" s="2"/>
      <c r="I92" s="2"/>
      <c r="J92" s="2"/>
    </row>
    <row r="93" spans="1:10" x14ac:dyDescent="0.15">
      <c r="A93" s="2"/>
      <c r="B93" s="2"/>
      <c r="C93" s="2"/>
      <c r="D93" s="2"/>
      <c r="E93" s="2"/>
      <c r="F93" s="2"/>
      <c r="G93" s="2"/>
      <c r="H93" s="2"/>
      <c r="I93" s="2"/>
      <c r="J93" s="2"/>
    </row>
    <row r="94" spans="1:10" x14ac:dyDescent="0.15">
      <c r="A94" s="2"/>
      <c r="B94" s="2"/>
      <c r="C94" s="2"/>
      <c r="D94" s="2"/>
      <c r="E94" s="2"/>
      <c r="F94" s="2"/>
      <c r="G94" s="2"/>
      <c r="H94" s="2"/>
      <c r="I94" s="2"/>
      <c r="J94" s="2"/>
    </row>
    <row r="95" spans="1:10" x14ac:dyDescent="0.15">
      <c r="A95" s="2"/>
      <c r="B95" s="2"/>
      <c r="C95" s="2"/>
      <c r="D95" s="2"/>
      <c r="E95" s="2"/>
      <c r="F95" s="2"/>
      <c r="G95" s="2"/>
      <c r="H95" s="2"/>
      <c r="I95" s="2"/>
      <c r="J95" s="2"/>
    </row>
    <row r="96" spans="1:10" x14ac:dyDescent="0.15">
      <c r="A96" s="2"/>
      <c r="B96" s="2"/>
      <c r="C96" s="2"/>
      <c r="D96" s="2"/>
      <c r="E96" s="2"/>
      <c r="F96" s="2"/>
      <c r="G96" s="2"/>
      <c r="H96" s="2"/>
      <c r="I96" s="2"/>
      <c r="J96" s="2"/>
    </row>
    <row r="97" spans="1:10" x14ac:dyDescent="0.15">
      <c r="A97" s="2"/>
      <c r="B97" s="2"/>
      <c r="C97" s="2"/>
      <c r="D97" s="2"/>
      <c r="E97" s="2"/>
      <c r="F97" s="2"/>
      <c r="G97" s="2"/>
      <c r="H97" s="2"/>
      <c r="I97" s="2"/>
      <c r="J97" s="2"/>
    </row>
    <row r="98" spans="1:10" x14ac:dyDescent="0.15">
      <c r="A98" s="2"/>
      <c r="B98" s="2"/>
      <c r="C98" s="2"/>
      <c r="D98" s="2"/>
      <c r="E98" s="2"/>
      <c r="F98" s="2"/>
      <c r="G98" s="2"/>
      <c r="H98" s="2"/>
      <c r="I98" s="2"/>
      <c r="J98" s="2"/>
    </row>
    <row r="99" spans="1:10" x14ac:dyDescent="0.15">
      <c r="A99" s="2"/>
      <c r="B99" s="2"/>
      <c r="C99" s="2"/>
      <c r="D99" s="2"/>
      <c r="E99" s="2"/>
      <c r="F99" s="2"/>
      <c r="G99" s="2"/>
      <c r="H99" s="2"/>
      <c r="I99" s="2"/>
      <c r="J99" s="2"/>
    </row>
    <row r="100" spans="1:10" x14ac:dyDescent="0.15">
      <c r="A100" s="2"/>
      <c r="B100" s="2"/>
      <c r="C100" s="2"/>
      <c r="D100" s="2"/>
      <c r="E100" s="2"/>
      <c r="F100" s="2"/>
      <c r="G100" s="2"/>
      <c r="H100" s="2"/>
      <c r="I100" s="2"/>
      <c r="J100" s="2"/>
    </row>
    <row r="101" spans="1:10" x14ac:dyDescent="0.15">
      <c r="A101" s="2"/>
      <c r="B101" s="2"/>
      <c r="C101" s="2"/>
      <c r="D101" s="2"/>
      <c r="E101" s="2"/>
      <c r="F101" s="2"/>
      <c r="G101" s="2"/>
      <c r="H101" s="2"/>
      <c r="I101" s="2"/>
      <c r="J101" s="2"/>
    </row>
    <row r="102" spans="1:10" x14ac:dyDescent="0.15">
      <c r="A102" s="2"/>
      <c r="B102" s="2"/>
      <c r="C102" s="2"/>
      <c r="D102" s="2"/>
      <c r="E102" s="2"/>
      <c r="F102" s="2"/>
      <c r="G102" s="2"/>
      <c r="H102" s="2"/>
      <c r="I102" s="2"/>
      <c r="J102" s="2"/>
    </row>
  </sheetData>
  <sheetProtection algorithmName="SHA-512" hashValue="rX88bc5xC2yemKKTBoOhz3vEaAwFmHJVGb7SbNDU5S43Vo9Fz3WFLsAqe/zjhZkxn1GHbiREWLSKAE8SvpWaFg==" saltValue="uMiOy7BfkBsSqQgq8gRa6A==" spinCount="100000" sheet="1" objects="1" scenarios="1" selectLockedCells="1" selectUnlockedCells="1"/>
  <mergeCells count="75">
    <mergeCell ref="A78:D78"/>
    <mergeCell ref="A79:D79"/>
    <mergeCell ref="A80:D80"/>
    <mergeCell ref="A81:D81"/>
    <mergeCell ref="A82:D82"/>
    <mergeCell ref="A1:D1"/>
    <mergeCell ref="A72:D72"/>
    <mergeCell ref="A73:D73"/>
    <mergeCell ref="A74:D74"/>
    <mergeCell ref="A75:D75"/>
    <mergeCell ref="A59:D59"/>
    <mergeCell ref="A60:D60"/>
    <mergeCell ref="A61:D61"/>
    <mergeCell ref="A62:D62"/>
    <mergeCell ref="A63:D63"/>
    <mergeCell ref="A64:D64"/>
    <mergeCell ref="A53:D53"/>
    <mergeCell ref="A54:D54"/>
    <mergeCell ref="A55:D55"/>
    <mergeCell ref="A56:D56"/>
    <mergeCell ref="A57:D57"/>
    <mergeCell ref="A76:D76"/>
    <mergeCell ref="A77:D77"/>
    <mergeCell ref="A65:D65"/>
    <mergeCell ref="A66:D66"/>
    <mergeCell ref="A67:D67"/>
    <mergeCell ref="A68:D68"/>
    <mergeCell ref="A69:D69"/>
    <mergeCell ref="A70:D70"/>
    <mergeCell ref="A71:D71"/>
    <mergeCell ref="A58:D58"/>
    <mergeCell ref="A47:D47"/>
    <mergeCell ref="A48:D48"/>
    <mergeCell ref="A49:D49"/>
    <mergeCell ref="A50:D50"/>
    <mergeCell ref="A51:D51"/>
    <mergeCell ref="A52:D52"/>
    <mergeCell ref="A46:D46"/>
    <mergeCell ref="A35:D35"/>
    <mergeCell ref="A36:D36"/>
    <mergeCell ref="A37:D37"/>
    <mergeCell ref="A38:D38"/>
    <mergeCell ref="A39:D39"/>
    <mergeCell ref="A40:D40"/>
    <mergeCell ref="A41:D41"/>
    <mergeCell ref="A42:D42"/>
    <mergeCell ref="A43:D43"/>
    <mergeCell ref="A44:D44"/>
    <mergeCell ref="A45:D45"/>
    <mergeCell ref="A34:D34"/>
    <mergeCell ref="A23:D23"/>
    <mergeCell ref="A24:D24"/>
    <mergeCell ref="A25:D25"/>
    <mergeCell ref="A26:D26"/>
    <mergeCell ref="A27:D27"/>
    <mergeCell ref="A28:D28"/>
    <mergeCell ref="A29:D29"/>
    <mergeCell ref="A30:D30"/>
    <mergeCell ref="A31:D31"/>
    <mergeCell ref="A32:D32"/>
    <mergeCell ref="A33:D33"/>
    <mergeCell ref="A22:D22"/>
    <mergeCell ref="B9:B10"/>
    <mergeCell ref="B11:B12"/>
    <mergeCell ref="B13:B14"/>
    <mergeCell ref="A2:D2"/>
    <mergeCell ref="A3:D3"/>
    <mergeCell ref="A4:D4"/>
    <mergeCell ref="A5:D5"/>
    <mergeCell ref="A6:D6"/>
    <mergeCell ref="A17:D17"/>
    <mergeCell ref="A18:D18"/>
    <mergeCell ref="A19:D19"/>
    <mergeCell ref="A20:D20"/>
    <mergeCell ref="A21:D21"/>
  </mergeCells>
  <phoneticPr fontId="2"/>
  <printOptions horizontalCentered="1"/>
  <pageMargins left="0.23622047244094491" right="0.23622047244094491"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企業情報入力</vt:lpstr>
      <vt:lpstr>調査票</vt:lpstr>
      <vt:lpstr>普通契約約款</vt:lpstr>
      <vt:lpstr>day</vt:lpstr>
      <vt:lpstr>企業情報入力!Print_Area</vt:lpstr>
      <vt:lpstr>調査票!Print_Area</vt:lpstr>
      <vt:lpstr>普通契約約款!Print_Area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lbw</dc:creator>
  <cp:lastModifiedBy>システム部Office003</cp:lastModifiedBy>
  <cp:lastPrinted>2016-05-30T03:04:46Z</cp:lastPrinted>
  <dcterms:created xsi:type="dcterms:W3CDTF">2010-05-28T12:07:15Z</dcterms:created>
  <dcterms:modified xsi:type="dcterms:W3CDTF">2026-07-01T06:11:29Z</dcterms:modified>
</cp:coreProperties>
</file>